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7"/>
  </bookViews>
  <sheets>
    <sheet name="zał. nr 1" sheetId="1" r:id="rId1"/>
    <sheet name="zał. nr 2" sheetId="2" r:id="rId2"/>
    <sheet name="zał. nr 2a" sheetId="3" r:id="rId3"/>
    <sheet name="zał. nr 2b" sheetId="4" r:id="rId4"/>
    <sheet name="zał. nr 3" sheetId="5" r:id="rId5"/>
    <sheet name="zał. nr 4" sheetId="6" r:id="rId6"/>
    <sheet name="8" sheetId="7" r:id="rId7"/>
    <sheet name="13" sheetId="8" r:id="rId8"/>
  </sheets>
  <definedNames/>
  <calcPr fullCalcOnLoad="1"/>
</workbook>
</file>

<file path=xl/sharedStrings.xml><?xml version="1.0" encoding="utf-8"?>
<sst xmlns="http://schemas.openxmlformats.org/spreadsheetml/2006/main" count="410" uniqueCount="256">
  <si>
    <t>Dział</t>
  </si>
  <si>
    <t>Planowane dochody na 2010 r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</si>
  <si>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</si>
  <si>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</si>
  <si>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</si>
  <si>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</si>
  <si>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</si>
  <si>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Rozdział</t>
  </si>
  <si>
    <t>Planowane wydatki na 2010 r</t>
  </si>
  <si>
    <t>majątkowe</t>
  </si>
  <si>
    <t>Nazwa działu i rozdziału</t>
  </si>
  <si>
    <t>w tym:</t>
  </si>
  <si>
    <t>Dotacje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</si>
  <si>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</si>
  <si>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</si>
  <si>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</si>
  <si>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</si>
  <si>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</si>
  <si>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</si>
  <si>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</si>
  <si>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</si>
  <si>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</si>
  <si>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</si>
  <si>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</si>
  <si>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</si>
  <si>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</si>
  <si>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 xml:space="preserve">programy finansowane z udziałem środków europejskich i innych środków pochodzących ze śródeł zagranicznych niepodlegających zwrotowi </t>
  </si>
  <si>
    <t>Zakup i objęcie akcji i udziałów</t>
  </si>
  <si>
    <t>Wniesienie wkłądów do spółek prawa handlowego</t>
  </si>
  <si>
    <t>Źródło dochodów*</t>
  </si>
  <si>
    <t xml:space="preserve">     DOCHODY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</si>
  <si>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</si>
  <si>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</si>
  <si>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</si>
  <si>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</si>
  <si>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</si>
  <si>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</si>
  <si>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</si>
  <si>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</si>
  <si>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</si>
  <si>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</si>
  <si>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</si>
  <si>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</si>
  <si>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</si>
  <si>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</si>
  <si>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</si>
  <si>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</si>
  <si>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</si>
  <si>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</si>
  <si>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</si>
  <si>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</si>
  <si>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</si>
  <si>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</si>
  <si>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</si>
  <si>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</si>
  <si>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</si>
  <si>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</si>
  <si>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</si>
  <si>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</si>
  <si>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</si>
  <si>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</si>
  <si>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</si>
  <si>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</si>
  <si>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</si>
  <si>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</si>
  <si>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</si>
  <si>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</si>
  <si>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</si>
  <si>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</si>
  <si>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</si>
  <si>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</si>
  <si>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</si>
  <si>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</si>
  <si>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</si>
  <si>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Przychody i rozchody budżetu w 2010 r.</t>
  </si>
  <si>
    <t>Dotacje
ogółem</t>
  </si>
  <si>
    <t>z tego:</t>
  </si>
  <si>
    <t>Nazwa zadania</t>
  </si>
  <si>
    <t>wydatki bieżące</t>
  </si>
  <si>
    <t>wydatki majątkowe</t>
  </si>
  <si>
    <t xml:space="preserve">Wydatki
ogółem
</t>
  </si>
  <si>
    <t>WYDATKI</t>
  </si>
  <si>
    <t>Wyszczególnienie</t>
  </si>
  <si>
    <t>ogółem</t>
  </si>
  <si>
    <t>x</t>
  </si>
  <si>
    <t>Stan środków obrotowych na początek roku</t>
  </si>
  <si>
    <t>Przychody</t>
  </si>
  <si>
    <t>Stan środków obrotowych na koniec roku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</si>
  <si>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</si>
  <si>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</si>
  <si>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</si>
  <si>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</si>
  <si>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</si>
  <si>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</si>
  <si>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</si>
  <si>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</si>
  <si>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</si>
  <si>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</si>
  <si>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</si>
  <si>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</si>
  <si>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</si>
  <si>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</si>
  <si>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</si>
  <si>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>Limity wydatków na wieloletnie programy inwestycyjne w latach 2010 - 2012</t>
  </si>
  <si>
    <t xml:space="preserve">Nazwa zadania inwestycyjnego
</t>
  </si>
  <si>
    <t>Okres realizacji (w latach)</t>
  </si>
  <si>
    <t>rok budżetowy 2010</t>
  </si>
  <si>
    <t>kredyty, pożyczki, papiery wartościowe</t>
  </si>
  <si>
    <t>2012 r.</t>
  </si>
  <si>
    <t>Koszty</t>
  </si>
  <si>
    <t>dotacje
(rodzaj, zakres)</t>
  </si>
  <si>
    <t>wpłata do budżetu</t>
  </si>
  <si>
    <t>z tego :</t>
  </si>
  <si>
    <t>Gospodarka mieszkaniowa</t>
  </si>
  <si>
    <t>Transport i łączność</t>
  </si>
  <si>
    <t>Drogi publiczne gminne</t>
  </si>
  <si>
    <t>Gospodarka gruntami i nieruchomościami</t>
  </si>
  <si>
    <t>Administracja publiczna</t>
  </si>
  <si>
    <t>Promocja jednostek samorządu terytorialnego</t>
  </si>
  <si>
    <t>Pozostała działalność</t>
  </si>
  <si>
    <t>Obrona cywilna</t>
  </si>
  <si>
    <t>Gospodarka komunalna i ochrona środowiska</t>
  </si>
  <si>
    <t>600</t>
  </si>
  <si>
    <t>700</t>
  </si>
  <si>
    <t>70005</t>
  </si>
  <si>
    <t>754</t>
  </si>
  <si>
    <t>900</t>
  </si>
  <si>
    <t>Urzędy Wojewódzkie</t>
  </si>
  <si>
    <t>Urzędy naczelnych organów władzy państwowej, kontroli i ochrony prawa</t>
  </si>
  <si>
    <t>I</t>
  </si>
  <si>
    <t>Zakład budżetowy</t>
  </si>
  <si>
    <t xml:space="preserve">Gminny Zakład Wodociągów i Kanalizacji w Lesznie        </t>
  </si>
  <si>
    <t>2010-2011</t>
  </si>
  <si>
    <t>U.G.Leszno</t>
  </si>
  <si>
    <t>Świadczenia rodzinne, świadczenie z funduszu alimentacyjnego oraz składki na ubezpieczenia emerytalne i rentowe z ubezpieczenia społecznego</t>
  </si>
  <si>
    <t>750</t>
  </si>
  <si>
    <t xml:space="preserve">Plan przychodów i kosztów zakładu budżetowego </t>
  </si>
  <si>
    <t>Wydatki ogółem</t>
  </si>
  <si>
    <t>Składki na ubezpieczenie zdrowotne opłacane za osoby pobierające niektóre świadczenia z pomocy społecznej, niektóre świadczenia rodzinne oraz za osoby uczestniczące w zajęciach w centrum integracji społecznej</t>
  </si>
  <si>
    <t>-</t>
  </si>
  <si>
    <t>75075</t>
  </si>
  <si>
    <t>90095</t>
  </si>
  <si>
    <t>Pożyczki na finansowanie zadań realizowanychz udziałem środków pochodzących z budżetu UE</t>
  </si>
  <si>
    <t>zmiana</t>
  </si>
  <si>
    <t>plan po zmianie</t>
  </si>
  <si>
    <t>plan przed zmianą</t>
  </si>
  <si>
    <t>wydatki przed zmianą</t>
  </si>
  <si>
    <t>wydatki po zmianie</t>
  </si>
  <si>
    <t xml:space="preserve"> </t>
  </si>
  <si>
    <t>Modernizacja budynków świetlicy wraz z zagospodarowaniem i ogrodzeniem terenu we wsi Zaborów</t>
  </si>
  <si>
    <t>subwencje ogólne z budżetu państwa - część oświatowa</t>
  </si>
  <si>
    <t>Pomoc Społeczna</t>
  </si>
  <si>
    <t>Dotacje celowe otrzymane z budżetu państwa na realizację zadań bieżących z zakresu administracji rządowej oraz innych zadań zleconych gminie ustawami</t>
  </si>
  <si>
    <t>Dotacje celowe otrzymane z budżetu państwa na realizację własnych zadań bieżących gmin</t>
  </si>
  <si>
    <t>Dochody jednostek samorządu terytorialnego związane z realizacją zadań z zakresu administracji rządowej oraz innych zadań zleconych ustawami</t>
  </si>
  <si>
    <t>­</t>
  </si>
  <si>
    <t>Różne rozliczenia</t>
  </si>
  <si>
    <t>010</t>
  </si>
  <si>
    <t>Rolnictwo i łowiectwo</t>
  </si>
  <si>
    <t>01010</t>
  </si>
  <si>
    <t>Infrastruktura wodociągowa i sanitacyjna wsi</t>
  </si>
  <si>
    <t>900005</t>
  </si>
  <si>
    <t>Ochrona powietrza atmosferycznego i klimatu</t>
  </si>
  <si>
    <t>Budowa wodociągu we wsiach Grądy, Szymanówek, Powązki</t>
  </si>
  <si>
    <t>2008-2012</t>
  </si>
  <si>
    <t>Budowa wodociągu w ulicy Otuliny w Lesznie</t>
  </si>
  <si>
    <t>2010-2012</t>
  </si>
  <si>
    <t>Budowa wodociągu w ulicy Chabrowej w Wyględach</t>
  </si>
  <si>
    <t>Budowa kanalizacji do miejscowości Zaborówek</t>
  </si>
  <si>
    <t>2007-2012</t>
  </si>
  <si>
    <t>Rozbudowa i adaptacja strażnicy OSP na działalność kulturalno-rekreacyjną wraz z zagospodarowaniem i ogrodzeniem terenu we wsi Łubiec</t>
  </si>
  <si>
    <t>Dochody i wydatki związane z realizacją zadań z zakresu administracji rządowej i innych zleconych odrębnymi ustawami (po zmianach)</t>
  </si>
  <si>
    <t>Bezpieczeństwo publiczne i ochrona przeciwpożarowa</t>
  </si>
  <si>
    <t>Pomoc społeczna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</si>
  <si>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</si>
  <si>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</si>
  <si>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 xml:space="preserve">Zasiłki stałe </t>
  </si>
  <si>
    <t>Składki na ubezpieczenie zdrowotne opłacane za osoby pobierające niektóre świadczenia rodzinne oraz za osoby uczestniczące w zajęciach w centrum integracji społecznej</t>
  </si>
  <si>
    <t xml:space="preserve">                                           </t>
  </si>
  <si>
    <t>Oczyszczanie miast i wsi</t>
  </si>
  <si>
    <t>60016</t>
  </si>
  <si>
    <t>75095</t>
  </si>
  <si>
    <t>75414</t>
  </si>
  <si>
    <t>852</t>
  </si>
  <si>
    <t>85212</t>
  </si>
  <si>
    <t>Świadczenia rodzinne, świadczenia z funduszu alimentacyjnego oraz składki na ubezpieczenia emerytalne i rentowe z ubezpieczenia społecznego</t>
  </si>
  <si>
    <t>Zmiana</t>
  </si>
  <si>
    <t xml:space="preserve">Plan po zmianie </t>
  </si>
  <si>
    <t>Plan przed zmianą</t>
  </si>
  <si>
    <t>85213</t>
  </si>
  <si>
    <t>85214</t>
  </si>
  <si>
    <t>85216</t>
  </si>
  <si>
    <t>Zasiłki stałe</t>
  </si>
  <si>
    <t>90003</t>
  </si>
  <si>
    <t>582.230,00</t>
  </si>
  <si>
    <t>100.000,00</t>
  </si>
  <si>
    <t>35.000,00</t>
  </si>
  <si>
    <t>35,000,00</t>
  </si>
  <si>
    <t>10.000,00</t>
  </si>
  <si>
    <t>- 10.000,00</t>
  </si>
  <si>
    <t>30.000,00</t>
  </si>
  <si>
    <t>- 30.000,00</t>
  </si>
  <si>
    <t>1.029.550,00</t>
  </si>
  <si>
    <t>1.129.000,00</t>
  </si>
  <si>
    <t>214.098,00</t>
  </si>
  <si>
    <t>249.098,00</t>
  </si>
  <si>
    <t>3.210.288,00</t>
  </si>
  <si>
    <t>3.180.288,00</t>
  </si>
  <si>
    <t>2.953.136,00</t>
  </si>
  <si>
    <t>2.230.348,00</t>
  </si>
  <si>
    <t>722.788,00</t>
  </si>
  <si>
    <t>242.074,00</t>
  </si>
  <si>
    <t>241.774,00</t>
  </si>
  <si>
    <t>201.774,00</t>
  </si>
  <si>
    <t>41.511,00</t>
  </si>
  <si>
    <t>160.263,00</t>
  </si>
  <si>
    <t>40.000,00</t>
  </si>
  <si>
    <t>- 1.230,00</t>
  </si>
  <si>
    <t>- 39.770,00</t>
  </si>
  <si>
    <t>- 400,00</t>
  </si>
  <si>
    <t>- 102.000,00</t>
  </si>
  <si>
    <t>100.000.00</t>
  </si>
  <si>
    <t>645.507,00</t>
  </si>
  <si>
    <t>490.163,00</t>
  </si>
  <si>
    <t>155.344,00</t>
  </si>
  <si>
    <t>1.984.242,00</t>
  </si>
  <si>
    <t>1.298.106,00</t>
  </si>
  <si>
    <t>1.266.365,00</t>
  </si>
  <si>
    <t>8.259,00</t>
  </si>
  <si>
    <t>- 40.000,00</t>
  </si>
  <si>
    <t>1.262.215,00</t>
  </si>
  <si>
    <t>250.224,00</t>
  </si>
  <si>
    <t>1.011.991,00</t>
  </si>
  <si>
    <t>22.657.671,20</t>
  </si>
  <si>
    <t>11.184.095,00</t>
  </si>
  <si>
    <t>5.678.921,00</t>
  </si>
  <si>
    <t>2.688.214,00</t>
  </si>
  <si>
    <t>22.687.230,20</t>
  </si>
  <si>
    <t>-218.287,00</t>
  </si>
  <si>
    <t>25.243.029,20</t>
  </si>
  <si>
    <t>3.866.330,00</t>
  </si>
  <si>
    <t xml:space="preserve"> -1.981.998,00</t>
  </si>
  <si>
    <t>288.846,00</t>
  </si>
  <si>
    <t>331.998,00</t>
  </si>
  <si>
    <t>16.863.016,00</t>
  </si>
  <si>
    <t xml:space="preserve">Załącznik nr 2a do uchwały nr ……. Rady Gminy Leszno z dnia …… 2010r.        </t>
  </si>
  <si>
    <t xml:space="preserve">Załącznik nr 1 do uchwały nr ……. Rady Gminy Leszno z dnia …… 2010r. </t>
  </si>
  <si>
    <t xml:space="preserve">Załącznik nr 3 do uchwały nr ……. Rady Gminy Leszno z dnia …… 2010r. </t>
  </si>
  <si>
    <t xml:space="preserve">Załącznik nr 4 do uchwały nr ……. Rady Gminy Leszno z dnia …… 2010r.                </t>
  </si>
  <si>
    <t xml:space="preserve">Załącznik nr 5 do uchwały nr ……. Rady Gminy Leszno z dnia …… 2010r. </t>
  </si>
  <si>
    <t xml:space="preserve">Załącznik nr 6 do uchwały nr ……. Rady Gminy Leszno z dnia …… 2010r. </t>
  </si>
  <si>
    <r>
      <t xml:space="preserve"> </t>
    </r>
    <r>
      <rPr>
        <b/>
        <sz val="8"/>
        <rFont val="Arial"/>
        <family val="2"/>
      </rPr>
      <t>Dochody ogółem</t>
    </r>
  </si>
  <si>
    <t xml:space="preserve">Załącznik nr 2 do uchwały nr ……. Rady Gminy Leszno z dnia …… 2010r. </t>
  </si>
  <si>
    <t xml:space="preserve">Załącznik nr 2b do uchwały nr ……. Rady Gminy Leszno z dnia …… 2010r. </t>
  </si>
  <si>
    <t xml:space="preserve">Środowisko, partnerstwo i innowacje na rzecz zrównoważonego ekorozwoju Gminy Leszno </t>
  </si>
  <si>
    <t>90005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</si>
</sst>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_ ;\-#,##0.00\ "/>
    <numFmt numFmtId="170" formatCode="#,##0.00\ _z_ł"/>
    <numFmt numFmtId="171" formatCode="#,##0.00\ &quot;zł&quot;"/>
  </numFmts>
  <fonts count="73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sz val="6"/>
      <name val="Arial CE"/>
      <family val="0"/>
    </font>
    <font>
      <sz val="8"/>
      <name val="Arial CE"/>
      <family val="2"/>
    </font>
    <font>
      <b/>
      <sz val="6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2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8"/>
      <name val="Czcionka tekstu podstawowego"/>
      <family val="0"/>
    </font>
    <font>
      <sz val="8"/>
      <color indexed="8"/>
      <name val="Czcionka tekstu podstawowego"/>
      <family val="0"/>
    </font>
    <font>
      <sz val="9"/>
      <name val="Czcionka tekstu podstawowego"/>
      <family val="0"/>
    </font>
    <font>
      <b/>
      <sz val="8"/>
      <name val="Arial CE"/>
      <family val="0"/>
    </font>
    <font>
      <b/>
      <sz val="8"/>
      <color indexed="8"/>
      <name val="Czcionka tekstu podstawowego"/>
      <family val="0"/>
    </font>
    <font>
      <sz val="9"/>
      <color indexed="10"/>
      <name val="Times New Roman"/>
      <family val="1"/>
    </font>
    <font>
      <sz val="7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7" fillId="27" borderId="1" applyNumberFormat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7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8" fillId="0" borderId="11" xfId="0" applyFont="1" applyBorder="1" applyAlignment="1">
      <alignment vertical="top" wrapText="1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33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19" fillId="33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top"/>
    </xf>
    <xf numFmtId="43" fontId="25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3" fontId="6" fillId="0" borderId="11" xfId="0" applyNumberFormat="1" applyFont="1" applyBorder="1" applyAlignment="1">
      <alignment horizontal="center" vertical="center"/>
    </xf>
    <xf numFmtId="43" fontId="19" fillId="0" borderId="11" xfId="0" applyNumberFormat="1" applyFont="1" applyBorder="1" applyAlignment="1">
      <alignment horizontal="center" vertical="top"/>
    </xf>
    <xf numFmtId="43" fontId="18" fillId="0" borderId="11" xfId="0" applyNumberFormat="1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center"/>
    </xf>
    <xf numFmtId="43" fontId="18" fillId="0" borderId="13" xfId="0" applyNumberFormat="1" applyFont="1" applyBorder="1" applyAlignment="1">
      <alignment horizontal="center" vertical="top"/>
    </xf>
    <xf numFmtId="43" fontId="17" fillId="0" borderId="14" xfId="0" applyNumberFormat="1" applyFont="1" applyBorder="1" applyAlignment="1">
      <alignment horizontal="center" vertical="top"/>
    </xf>
    <xf numFmtId="43" fontId="18" fillId="0" borderId="15" xfId="0" applyNumberFormat="1" applyFont="1" applyBorder="1" applyAlignment="1">
      <alignment horizontal="center" vertical="top"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18" fillId="0" borderId="15" xfId="0" applyFont="1" applyBorder="1" applyAlignment="1">
      <alignment vertical="top"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vertical="top"/>
    </xf>
    <xf numFmtId="0" fontId="18" fillId="0" borderId="15" xfId="0" applyFont="1" applyBorder="1" applyAlignment="1">
      <alignment vertical="top"/>
    </xf>
    <xf numFmtId="43" fontId="18" fillId="0" borderId="13" xfId="0" applyNumberFormat="1" applyFont="1" applyBorder="1" applyAlignment="1">
      <alignment vertical="top"/>
    </xf>
    <xf numFmtId="43" fontId="25" fillId="0" borderId="11" xfId="0" applyNumberFormat="1" applyFont="1" applyBorder="1" applyAlignment="1">
      <alignment horizontal="center" vertical="center"/>
    </xf>
    <xf numFmtId="43" fontId="25" fillId="0" borderId="12" xfId="51" applyNumberFormat="1" applyFont="1" applyBorder="1" applyAlignment="1">
      <alignment horizontal="center" vertical="center"/>
      <protection/>
    </xf>
    <xf numFmtId="43" fontId="25" fillId="0" borderId="12" xfId="51" applyNumberFormat="1" applyFont="1" applyBorder="1" applyAlignment="1">
      <alignment vertical="center"/>
      <protection/>
    </xf>
    <xf numFmtId="43" fontId="25" fillId="0" borderId="11" xfId="0" applyNumberFormat="1" applyFont="1" applyBorder="1" applyAlignment="1">
      <alignment vertical="center"/>
    </xf>
    <xf numFmtId="43" fontId="21" fillId="0" borderId="11" xfId="51" applyNumberFormat="1" applyFont="1" applyBorder="1" applyAlignment="1">
      <alignment vertical="center"/>
      <protection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vertical="center" wrapText="1"/>
    </xf>
    <xf numFmtId="43" fontId="28" fillId="0" borderId="11" xfId="0" applyNumberFormat="1" applyFont="1" applyBorder="1" applyAlignment="1">
      <alignment vertical="center"/>
    </xf>
    <xf numFmtId="43" fontId="28" fillId="0" borderId="11" xfId="0" applyNumberFormat="1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43" fontId="29" fillId="0" borderId="11" xfId="0" applyNumberFormat="1" applyFont="1" applyBorder="1" applyAlignment="1">
      <alignment vertical="center"/>
    </xf>
    <xf numFmtId="43" fontId="25" fillId="0" borderId="11" xfId="0" applyNumberFormat="1" applyFont="1" applyBorder="1" applyAlignment="1">
      <alignment vertical="center" wrapText="1"/>
    </xf>
    <xf numFmtId="43" fontId="21" fillId="0" borderId="17" xfId="0" applyNumberFormat="1" applyFont="1" applyBorder="1" applyAlignment="1">
      <alignment vertical="center" wrapText="1"/>
    </xf>
    <xf numFmtId="43" fontId="21" fillId="0" borderId="17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43" fontId="30" fillId="0" borderId="11" xfId="0" applyNumberFormat="1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43" fontId="32" fillId="0" borderId="11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43" fontId="21" fillId="0" borderId="11" xfId="0" applyNumberFormat="1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0" fontId="25" fillId="0" borderId="19" xfId="0" applyFont="1" applyBorder="1" applyAlignment="1">
      <alignment horizontal="left" vertical="top" wrapText="1"/>
    </xf>
    <xf numFmtId="43" fontId="25" fillId="0" borderId="11" xfId="0" applyNumberFormat="1" applyFont="1" applyBorder="1" applyAlignment="1">
      <alignment vertical="top" wrapText="1"/>
    </xf>
    <xf numFmtId="43" fontId="29" fillId="0" borderId="11" xfId="0" applyNumberFormat="1" applyFont="1" applyBorder="1" applyAlignment="1">
      <alignment vertical="top"/>
    </xf>
    <xf numFmtId="0" fontId="25" fillId="0" borderId="18" xfId="0" applyFont="1" applyBorder="1" applyAlignment="1">
      <alignment vertical="top" wrapText="1"/>
    </xf>
    <xf numFmtId="0" fontId="25" fillId="0" borderId="16" xfId="0" applyFont="1" applyBorder="1" applyAlignment="1">
      <alignment horizontal="left" vertical="top" wrapText="1"/>
    </xf>
    <xf numFmtId="43" fontId="25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6" xfId="0" applyFont="1" applyBorder="1" applyAlignment="1">
      <alignment horizontal="left" vertical="top" wrapText="1"/>
    </xf>
    <xf numFmtId="43" fontId="21" fillId="0" borderId="10" xfId="0" applyNumberFormat="1" applyFont="1" applyBorder="1" applyAlignment="1">
      <alignment vertical="top" wrapText="1"/>
    </xf>
    <xf numFmtId="0" fontId="25" fillId="0" borderId="20" xfId="0" applyFont="1" applyBorder="1" applyAlignment="1">
      <alignment vertical="top" wrapText="1"/>
    </xf>
    <xf numFmtId="0" fontId="25" fillId="0" borderId="11" xfId="0" applyFont="1" applyBorder="1" applyAlignment="1">
      <alignment horizontal="left" vertical="top" wrapText="1"/>
    </xf>
    <xf numFmtId="43" fontId="21" fillId="33" borderId="11" xfId="0" applyNumberFormat="1" applyFont="1" applyFill="1" applyBorder="1" applyAlignment="1">
      <alignment vertical="top" wrapText="1"/>
    </xf>
    <xf numFmtId="0" fontId="21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43" fontId="25" fillId="34" borderId="11" xfId="51" applyNumberFormat="1" applyFont="1" applyFill="1" applyBorder="1" applyAlignment="1">
      <alignment horizontal="center" vertical="center"/>
      <protection/>
    </xf>
    <xf numFmtId="43" fontId="25" fillId="34" borderId="11" xfId="51" applyNumberFormat="1" applyFont="1" applyFill="1" applyBorder="1" applyAlignment="1">
      <alignment vertical="center"/>
      <protection/>
    </xf>
    <xf numFmtId="43" fontId="33" fillId="34" borderId="11" xfId="51" applyNumberFormat="1" applyFont="1" applyFill="1" applyBorder="1" applyAlignment="1">
      <alignment horizontal="center" vertical="center"/>
      <protection/>
    </xf>
    <xf numFmtId="43" fontId="21" fillId="34" borderId="11" xfId="51" applyNumberFormat="1" applyFont="1" applyFill="1" applyBorder="1" applyAlignment="1">
      <alignment vertical="center"/>
      <protection/>
    </xf>
    <xf numFmtId="43" fontId="34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3" fillId="0" borderId="14" xfId="0" applyNumberFormat="1" applyFont="1" applyBorder="1" applyAlignment="1">
      <alignment vertical="center"/>
    </xf>
    <xf numFmtId="49" fontId="23" fillId="0" borderId="11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43" fontId="23" fillId="0" borderId="11" xfId="0" applyNumberFormat="1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vertical="center"/>
    </xf>
    <xf numFmtId="43" fontId="23" fillId="0" borderId="11" xfId="0" applyNumberFormat="1" applyFont="1" applyBorder="1" applyAlignment="1">
      <alignment horizontal="center" vertical="center"/>
    </xf>
    <xf numFmtId="43" fontId="35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43" fontId="17" fillId="0" borderId="14" xfId="0" applyNumberFormat="1" applyFont="1" applyBorder="1" applyAlignment="1">
      <alignment vertical="top"/>
    </xf>
    <xf numFmtId="0" fontId="26" fillId="0" borderId="11" xfId="0" applyFont="1" applyBorder="1" applyAlignment="1">
      <alignment horizontal="center" vertical="center"/>
    </xf>
    <xf numFmtId="43" fontId="21" fillId="0" borderId="12" xfId="51" applyNumberFormat="1" applyFont="1" applyBorder="1" applyAlignment="1">
      <alignment vertical="center"/>
      <protection/>
    </xf>
    <xf numFmtId="0" fontId="36" fillId="0" borderId="11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33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" fontId="36" fillId="0" borderId="11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21" fillId="0" borderId="19" xfId="0" applyFont="1" applyBorder="1" applyAlignment="1">
      <alignment horizontal="left" vertical="top" wrapText="1"/>
    </xf>
    <xf numFmtId="43" fontId="21" fillId="0" borderId="11" xfId="0" applyNumberFormat="1" applyFont="1" applyBorder="1" applyAlignment="1">
      <alignment horizontal="center" vertical="center" wrapText="1"/>
    </xf>
    <xf numFmtId="43" fontId="28" fillId="0" borderId="11" xfId="0" applyNumberFormat="1" applyFont="1" applyBorder="1" applyAlignment="1">
      <alignment vertical="top"/>
    </xf>
    <xf numFmtId="43" fontId="37" fillId="0" borderId="11" xfId="0" applyNumberFormat="1" applyFont="1" applyBorder="1" applyAlignment="1">
      <alignment horizontal="center" vertical="center"/>
    </xf>
    <xf numFmtId="43" fontId="33" fillId="0" borderId="11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4" fontId="23" fillId="0" borderId="11" xfId="0" applyNumberFormat="1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43" fontId="23" fillId="0" borderId="18" xfId="0" applyNumberFormat="1" applyFont="1" applyBorder="1" applyAlignment="1">
      <alignment horizontal="center" vertical="center"/>
    </xf>
    <xf numFmtId="43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43" fontId="38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39" fillId="0" borderId="11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43" fontId="34" fillId="0" borderId="11" xfId="0" applyNumberFormat="1" applyFont="1" applyBorder="1" applyAlignment="1">
      <alignment horizontal="centerContinuous" vertical="top"/>
    </xf>
    <xf numFmtId="49" fontId="23" fillId="0" borderId="11" xfId="0" applyNumberFormat="1" applyFont="1" applyBorder="1" applyAlignment="1">
      <alignment horizontal="right" vertical="top"/>
    </xf>
    <xf numFmtId="4" fontId="23" fillId="0" borderId="11" xfId="0" applyNumberFormat="1" applyFont="1" applyBorder="1" applyAlignment="1">
      <alignment horizontal="right" vertical="center"/>
    </xf>
    <xf numFmtId="49" fontId="23" fillId="0" borderId="11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1" fillId="0" borderId="11" xfId="51" applyFont="1" applyBorder="1" applyAlignment="1">
      <alignment horizontal="right" vertical="top"/>
      <protection/>
    </xf>
    <xf numFmtId="0" fontId="28" fillId="0" borderId="12" xfId="51" applyFont="1" applyBorder="1" applyAlignment="1">
      <alignment vertical="top"/>
      <protection/>
    </xf>
    <xf numFmtId="0" fontId="25" fillId="0" borderId="18" xfId="51" applyFont="1" applyBorder="1" applyAlignment="1">
      <alignment horizontal="right" vertical="top"/>
      <protection/>
    </xf>
    <xf numFmtId="0" fontId="29" fillId="34" borderId="24" xfId="51" applyFont="1" applyFill="1" applyBorder="1" applyAlignment="1">
      <alignment vertical="top" wrapText="1"/>
      <protection/>
    </xf>
    <xf numFmtId="0" fontId="21" fillId="34" borderId="11" xfId="51" applyFont="1" applyFill="1" applyBorder="1" applyAlignment="1">
      <alignment horizontal="right" vertical="top"/>
      <protection/>
    </xf>
    <xf numFmtId="0" fontId="28" fillId="34" borderId="24" xfId="51" applyFont="1" applyFill="1" applyBorder="1" applyAlignment="1">
      <alignment vertical="top"/>
      <protection/>
    </xf>
    <xf numFmtId="0" fontId="25" fillId="34" borderId="18" xfId="51" applyFont="1" applyFill="1" applyBorder="1" applyAlignment="1">
      <alignment horizontal="right" vertical="top"/>
      <protection/>
    </xf>
    <xf numFmtId="0" fontId="15" fillId="33" borderId="12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1" xfId="0" applyFont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33" borderId="12" xfId="0" applyFont="1" applyFill="1" applyBorder="1" applyAlignment="1">
      <alignment horizontal="left" vertical="top" wrapText="1"/>
    </xf>
    <xf numFmtId="0" fontId="21" fillId="33" borderId="19" xfId="0" applyFont="1" applyFill="1" applyBorder="1" applyAlignment="1">
      <alignment horizontal="left" vertical="top" wrapText="1"/>
    </xf>
    <xf numFmtId="0" fontId="21" fillId="33" borderId="17" xfId="0" applyFont="1" applyFill="1" applyBorder="1" applyAlignment="1">
      <alignment horizontal="left" vertical="top" wrapText="1"/>
    </xf>
    <xf numFmtId="0" fontId="21" fillId="33" borderId="19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28125" style="0" customWidth="1"/>
    <col min="2" max="2" width="24.421875" style="0" customWidth="1"/>
    <col min="3" max="3" width="14.28125" style="0" customWidth="1"/>
    <col min="4" max="4" width="12.57421875" style="0" customWidth="1"/>
    <col min="5" max="5" width="14.57421875" style="0" customWidth="1"/>
    <col min="6" max="6" width="13.8515625" style="0" customWidth="1"/>
    <col min="7" max="7" width="12.7109375" style="0" customWidth="1"/>
    <col min="8" max="8" width="12.57421875" style="0" customWidth="1"/>
    <col min="9" max="9" width="12.7109375" style="0" customWidth="1"/>
    <col min="10" max="11" width="11.8515625" style="0" customWidth="1"/>
  </cols>
  <sheetData>
    <row r="1" spans="1:11" ht="33" customHeight="1">
      <c r="A1" s="34"/>
      <c r="B1" s="35"/>
      <c r="C1" s="34"/>
      <c r="D1" s="34"/>
      <c r="E1" s="34"/>
      <c r="F1" s="34"/>
      <c r="G1" s="213" t="s">
        <v>246</v>
      </c>
      <c r="H1" s="214"/>
      <c r="I1" s="214"/>
      <c r="J1" s="214"/>
      <c r="K1" s="214"/>
    </row>
    <row r="2" spans="1:11" ht="15.75">
      <c r="A2" s="209" t="s">
        <v>30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34"/>
      <c r="B3" s="34"/>
      <c r="C3" s="67"/>
      <c r="D3" s="67"/>
      <c r="E3" s="67"/>
      <c r="F3" s="68"/>
      <c r="G3" s="68"/>
      <c r="H3" s="68"/>
      <c r="I3" s="34"/>
      <c r="J3" s="34"/>
      <c r="K3" s="34"/>
    </row>
    <row r="4" spans="1:11" s="10" customFormat="1" ht="15" customHeight="1">
      <c r="A4" s="219" t="s">
        <v>0</v>
      </c>
      <c r="B4" s="219" t="s">
        <v>29</v>
      </c>
      <c r="C4" s="216" t="s">
        <v>1</v>
      </c>
      <c r="D4" s="216"/>
      <c r="E4" s="216"/>
      <c r="F4" s="216"/>
      <c r="G4" s="216"/>
      <c r="H4" s="216"/>
      <c r="I4" s="216"/>
      <c r="J4" s="216"/>
      <c r="K4" s="217"/>
    </row>
    <row r="5" spans="1:11" s="10" customFormat="1" ht="15" customHeight="1">
      <c r="A5" s="227"/>
      <c r="B5" s="227"/>
      <c r="C5" s="221" t="s">
        <v>2</v>
      </c>
      <c r="D5" s="222"/>
      <c r="E5" s="223"/>
      <c r="F5" s="218" t="s">
        <v>112</v>
      </c>
      <c r="G5" s="218"/>
      <c r="H5" s="218"/>
      <c r="I5" s="218"/>
      <c r="J5" s="218"/>
      <c r="K5" s="208"/>
    </row>
    <row r="6" spans="1:11" s="10" customFormat="1" ht="15" customHeight="1">
      <c r="A6" s="228"/>
      <c r="B6" s="228"/>
      <c r="C6" s="224"/>
      <c r="D6" s="225"/>
      <c r="E6" s="226"/>
      <c r="F6" s="211" t="s">
        <v>3</v>
      </c>
      <c r="G6" s="207" t="s">
        <v>11</v>
      </c>
      <c r="H6" s="208"/>
      <c r="I6" s="219" t="s">
        <v>9</v>
      </c>
      <c r="J6" s="207" t="s">
        <v>11</v>
      </c>
      <c r="K6" s="208"/>
    </row>
    <row r="7" spans="1:11" s="10" customFormat="1" ht="95.25" customHeight="1">
      <c r="A7" s="229"/>
      <c r="B7" s="229"/>
      <c r="C7" s="37" t="s">
        <v>145</v>
      </c>
      <c r="D7" s="37" t="s">
        <v>143</v>
      </c>
      <c r="E7" s="37" t="s">
        <v>144</v>
      </c>
      <c r="F7" s="212"/>
      <c r="G7" s="36" t="s">
        <v>4</v>
      </c>
      <c r="H7" s="37" t="s">
        <v>5</v>
      </c>
      <c r="I7" s="220"/>
      <c r="J7" s="83" t="s">
        <v>4</v>
      </c>
      <c r="K7" s="37" t="s">
        <v>5</v>
      </c>
    </row>
    <row r="8" spans="1:11" s="12" customFormat="1" ht="10.5" customHeight="1">
      <c r="A8" s="111">
        <v>1</v>
      </c>
      <c r="B8" s="111">
        <v>2</v>
      </c>
      <c r="C8" s="11">
        <v>3</v>
      </c>
      <c r="D8" s="11"/>
      <c r="E8" s="11"/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</row>
    <row r="9" spans="1:11" s="12" customFormat="1" ht="28.5" customHeight="1">
      <c r="A9" s="129">
        <v>754</v>
      </c>
      <c r="B9" s="198" t="s">
        <v>172</v>
      </c>
      <c r="C9" s="129">
        <v>123491</v>
      </c>
      <c r="D9" s="129">
        <v>-300</v>
      </c>
      <c r="E9" s="129">
        <v>123191</v>
      </c>
      <c r="F9" s="129">
        <v>123191</v>
      </c>
      <c r="G9" s="156"/>
      <c r="H9" s="156"/>
      <c r="I9" s="156"/>
      <c r="J9" s="156"/>
      <c r="K9" s="156"/>
    </row>
    <row r="10" spans="1:11" s="12" customFormat="1" ht="66.75" customHeight="1">
      <c r="A10" s="55"/>
      <c r="B10" s="199" t="s">
        <v>152</v>
      </c>
      <c r="C10" s="173">
        <v>300</v>
      </c>
      <c r="D10" s="173">
        <v>-300</v>
      </c>
      <c r="E10" s="173">
        <v>0</v>
      </c>
      <c r="F10" s="173">
        <v>-300</v>
      </c>
      <c r="G10" s="173">
        <v>-300</v>
      </c>
      <c r="H10" s="156"/>
      <c r="I10" s="156"/>
      <c r="J10" s="156"/>
      <c r="K10" s="156"/>
    </row>
    <row r="11" spans="1:11" ht="12.75">
      <c r="A11" s="200">
        <v>758</v>
      </c>
      <c r="B11" s="201" t="s">
        <v>156</v>
      </c>
      <c r="C11" s="82">
        <v>6510725</v>
      </c>
      <c r="D11" s="82">
        <v>-188371</v>
      </c>
      <c r="E11" s="82">
        <f>SUM(C11:D11)</f>
        <v>6322354</v>
      </c>
      <c r="F11" s="82">
        <v>6322354</v>
      </c>
      <c r="G11" s="82"/>
      <c r="H11" s="82"/>
      <c r="I11" s="82"/>
      <c r="J11" s="82"/>
      <c r="K11" s="82"/>
    </row>
    <row r="12" spans="1:11" ht="27" customHeight="1">
      <c r="A12" s="202"/>
      <c r="B12" s="203" t="s">
        <v>150</v>
      </c>
      <c r="C12" s="132">
        <v>5747715</v>
      </c>
      <c r="D12" s="132">
        <v>-188371</v>
      </c>
      <c r="E12" s="132">
        <v>5559344</v>
      </c>
      <c r="F12" s="132">
        <v>-188371</v>
      </c>
      <c r="G12" s="79"/>
      <c r="H12" s="78"/>
      <c r="I12" s="78"/>
      <c r="J12" s="78"/>
      <c r="K12" s="78"/>
    </row>
    <row r="13" spans="1:11" ht="15" customHeight="1">
      <c r="A13" s="204">
        <v>852</v>
      </c>
      <c r="B13" s="205" t="s">
        <v>151</v>
      </c>
      <c r="C13" s="135">
        <v>1910100</v>
      </c>
      <c r="D13" s="135">
        <v>-29616</v>
      </c>
      <c r="E13" s="135">
        <v>1880484</v>
      </c>
      <c r="F13" s="135">
        <v>1880484</v>
      </c>
      <c r="G13" s="157">
        <f>SUM(E14,E15)</f>
        <v>1866700</v>
      </c>
      <c r="H13" s="81"/>
      <c r="I13" s="78"/>
      <c r="J13" s="78"/>
      <c r="K13" s="78"/>
    </row>
    <row r="14" spans="1:11" ht="56.25" customHeight="1">
      <c r="A14" s="206"/>
      <c r="B14" s="203" t="s">
        <v>152</v>
      </c>
      <c r="C14" s="133">
        <v>1723100</v>
      </c>
      <c r="D14" s="133">
        <v>-41000</v>
      </c>
      <c r="E14" s="133">
        <v>1682100</v>
      </c>
      <c r="F14" s="133">
        <v>-41000</v>
      </c>
      <c r="G14" s="80">
        <v>-41000</v>
      </c>
      <c r="H14" s="81"/>
      <c r="I14" s="78"/>
      <c r="J14" s="78"/>
      <c r="K14" s="78"/>
    </row>
    <row r="15" spans="1:11" ht="36" customHeight="1">
      <c r="A15" s="206"/>
      <c r="B15" s="203" t="s">
        <v>153</v>
      </c>
      <c r="C15" s="133">
        <v>187000</v>
      </c>
      <c r="D15" s="133">
        <v>-2400</v>
      </c>
      <c r="E15" s="133">
        <v>184600</v>
      </c>
      <c r="F15" s="133">
        <v>-2400</v>
      </c>
      <c r="G15" s="80">
        <v>-2400</v>
      </c>
      <c r="H15" s="81"/>
      <c r="I15" s="78"/>
      <c r="J15" s="78"/>
      <c r="K15" s="78"/>
    </row>
    <row r="16" spans="1:11" ht="58.5" customHeight="1">
      <c r="A16" s="206"/>
      <c r="B16" s="203" t="s">
        <v>154</v>
      </c>
      <c r="C16" s="134" t="s">
        <v>155</v>
      </c>
      <c r="D16" s="133">
        <v>13784</v>
      </c>
      <c r="E16" s="133">
        <v>13784</v>
      </c>
      <c r="F16" s="133">
        <v>13784</v>
      </c>
      <c r="G16" s="80"/>
      <c r="H16" s="81"/>
      <c r="I16" s="78"/>
      <c r="J16" s="78"/>
      <c r="K16" s="78"/>
    </row>
    <row r="17" spans="1:11" ht="12.75">
      <c r="A17" s="215" t="s">
        <v>251</v>
      </c>
      <c r="B17" s="215"/>
      <c r="C17" s="60">
        <v>25461316.2</v>
      </c>
      <c r="D17" s="60">
        <f>SUM(D9,D11,D13)</f>
        <v>-218287</v>
      </c>
      <c r="E17" s="60">
        <f>SUM(C17+D17)</f>
        <v>25243029.2</v>
      </c>
      <c r="F17" s="60">
        <v>23324764.42</v>
      </c>
      <c r="G17" s="60">
        <v>2121430.98</v>
      </c>
      <c r="H17" s="60">
        <v>874389.22</v>
      </c>
      <c r="I17" s="60">
        <v>1918265</v>
      </c>
      <c r="J17" s="60"/>
      <c r="K17" s="60">
        <v>123191</v>
      </c>
    </row>
    <row r="19" ht="12.75">
      <c r="A19" t="s">
        <v>6</v>
      </c>
    </row>
  </sheetData>
  <sheetProtection/>
  <mergeCells count="12">
    <mergeCell ref="B4:B7"/>
    <mergeCell ref="A4:A7"/>
    <mergeCell ref="J6:K6"/>
    <mergeCell ref="A2:K2"/>
    <mergeCell ref="F6:F7"/>
    <mergeCell ref="G6:H6"/>
    <mergeCell ref="G1:K1"/>
    <mergeCell ref="A17:B17"/>
    <mergeCell ref="C4:K4"/>
    <mergeCell ref="F5:K5"/>
    <mergeCell ref="I6:I7"/>
    <mergeCell ref="C5:E6"/>
  </mergeCells>
  <printOptions/>
  <pageMargins left="0.07874015748031496" right="0.0787401574803149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6.28125" style="0" customWidth="1"/>
    <col min="4" max="4" width="38.7109375" style="0" customWidth="1"/>
    <col min="5" max="5" width="15.00390625" style="0" customWidth="1"/>
    <col min="6" max="6" width="12.7109375" style="0" customWidth="1"/>
    <col min="7" max="7" width="12.8515625" style="0" customWidth="1"/>
    <col min="8" max="8" width="15.28125" style="0" customWidth="1"/>
    <col min="9" max="9" width="12.140625" style="0" customWidth="1"/>
  </cols>
  <sheetData>
    <row r="1" spans="2:9" ht="12.75">
      <c r="B1" s="34"/>
      <c r="C1" s="34"/>
      <c r="D1" s="34"/>
      <c r="E1" s="34"/>
      <c r="F1" s="34"/>
      <c r="G1" s="34"/>
      <c r="H1" s="34"/>
      <c r="I1" s="34"/>
    </row>
    <row r="2" spans="2:9" ht="26.25" customHeight="1">
      <c r="B2" s="34"/>
      <c r="C2" s="34"/>
      <c r="D2" s="34"/>
      <c r="E2" s="34"/>
      <c r="F2" s="213" t="s">
        <v>252</v>
      </c>
      <c r="G2" s="213"/>
      <c r="H2" s="213"/>
      <c r="I2" s="213"/>
    </row>
    <row r="3" spans="2:10" ht="12.75">
      <c r="B3" s="34"/>
      <c r="C3" s="34"/>
      <c r="D3" s="38"/>
      <c r="E3" s="71"/>
      <c r="F3" s="71"/>
      <c r="G3" s="71"/>
      <c r="H3" s="71"/>
      <c r="I3" s="71" t="s">
        <v>178</v>
      </c>
      <c r="J3" s="72"/>
    </row>
    <row r="4" spans="2:9" ht="6.75" customHeight="1">
      <c r="B4" s="34"/>
      <c r="C4" s="34"/>
      <c r="D4" s="35"/>
      <c r="E4" s="34"/>
      <c r="F4" s="34"/>
      <c r="G4" s="34"/>
      <c r="H4" s="34"/>
      <c r="I4" s="34"/>
    </row>
    <row r="5" spans="1:9" ht="12.75">
      <c r="A5" s="104"/>
      <c r="B5" s="233" t="s">
        <v>81</v>
      </c>
      <c r="C5" s="233"/>
      <c r="D5" s="233"/>
      <c r="E5" s="233"/>
      <c r="F5" s="233"/>
      <c r="G5" s="233"/>
      <c r="H5" s="233"/>
      <c r="I5" s="233"/>
    </row>
    <row r="6" spans="1:9" ht="12.75">
      <c r="A6" s="105"/>
      <c r="B6" s="106"/>
      <c r="C6" s="107"/>
      <c r="D6" s="108"/>
      <c r="E6" s="107"/>
      <c r="F6" s="107"/>
      <c r="G6" s="107"/>
      <c r="H6" s="107"/>
      <c r="I6" s="106"/>
    </row>
    <row r="7" spans="1:9" s="10" customFormat="1" ht="15" customHeight="1">
      <c r="A7" s="109"/>
      <c r="B7" s="219" t="s">
        <v>0</v>
      </c>
      <c r="C7" s="219" t="s">
        <v>7</v>
      </c>
      <c r="D7" s="219" t="s">
        <v>10</v>
      </c>
      <c r="E7" s="237" t="s">
        <v>8</v>
      </c>
      <c r="F7" s="237"/>
      <c r="G7" s="237"/>
      <c r="H7" s="237"/>
      <c r="I7" s="238"/>
    </row>
    <row r="8" spans="1:9" s="10" customFormat="1" ht="15" customHeight="1">
      <c r="A8" s="109"/>
      <c r="B8" s="227"/>
      <c r="C8" s="227"/>
      <c r="D8" s="227"/>
      <c r="E8" s="230" t="s">
        <v>2</v>
      </c>
      <c r="F8" s="231"/>
      <c r="G8" s="232"/>
      <c r="H8" s="239" t="s">
        <v>112</v>
      </c>
      <c r="I8" s="240"/>
    </row>
    <row r="9" spans="1:9" s="10" customFormat="1" ht="53.25" customHeight="1">
      <c r="A9" s="109"/>
      <c r="B9" s="84"/>
      <c r="C9" s="84"/>
      <c r="D9" s="85"/>
      <c r="E9" s="37" t="s">
        <v>145</v>
      </c>
      <c r="F9" s="37" t="s">
        <v>143</v>
      </c>
      <c r="G9" s="37" t="s">
        <v>144</v>
      </c>
      <c r="H9" s="83" t="s">
        <v>3</v>
      </c>
      <c r="I9" s="37" t="s">
        <v>9</v>
      </c>
    </row>
    <row r="10" spans="1:9" s="12" customFormat="1" ht="9" customHeight="1">
      <c r="A10" s="110"/>
      <c r="B10" s="111">
        <v>1</v>
      </c>
      <c r="C10" s="111">
        <v>2</v>
      </c>
      <c r="D10" s="111">
        <v>3</v>
      </c>
      <c r="E10" s="111">
        <v>4</v>
      </c>
      <c r="F10" s="111"/>
      <c r="G10" s="111"/>
      <c r="H10" s="111">
        <v>5</v>
      </c>
      <c r="I10" s="111">
        <v>6</v>
      </c>
    </row>
    <row r="11" spans="1:9" s="12" customFormat="1" ht="16.5" customHeight="1">
      <c r="A11" s="110"/>
      <c r="B11" s="170" t="s">
        <v>157</v>
      </c>
      <c r="C11" s="158"/>
      <c r="D11" s="158" t="s">
        <v>158</v>
      </c>
      <c r="E11" s="162">
        <v>2631518</v>
      </c>
      <c r="F11" s="162">
        <v>11000</v>
      </c>
      <c r="G11" s="162">
        <v>2642518</v>
      </c>
      <c r="H11" s="162">
        <v>9518</v>
      </c>
      <c r="I11" s="162">
        <v>2633000</v>
      </c>
    </row>
    <row r="12" spans="1:9" s="12" customFormat="1" ht="16.5" customHeight="1">
      <c r="A12" s="110"/>
      <c r="B12" s="111"/>
      <c r="C12" s="161" t="s">
        <v>159</v>
      </c>
      <c r="D12" s="111" t="s">
        <v>160</v>
      </c>
      <c r="E12" s="159">
        <v>2622000</v>
      </c>
      <c r="F12" s="159">
        <v>11000</v>
      </c>
      <c r="G12" s="159">
        <v>2633000</v>
      </c>
      <c r="H12" s="160" t="s">
        <v>155</v>
      </c>
      <c r="I12" s="159">
        <v>11000</v>
      </c>
    </row>
    <row r="13" spans="1:9" ht="19.5" customHeight="1">
      <c r="A13" s="105"/>
      <c r="B13" s="112">
        <v>600</v>
      </c>
      <c r="C13" s="112"/>
      <c r="D13" s="113" t="s">
        <v>114</v>
      </c>
      <c r="E13" s="114">
        <v>1633550</v>
      </c>
      <c r="F13" s="114">
        <f>SUM(F14)</f>
        <v>100000</v>
      </c>
      <c r="G13" s="114">
        <f>SUM(E13:F13)</f>
        <v>1733550</v>
      </c>
      <c r="H13" s="114">
        <v>1129550</v>
      </c>
      <c r="I13" s="114">
        <v>604000</v>
      </c>
    </row>
    <row r="14" spans="1:9" ht="19.5" customHeight="1">
      <c r="A14" s="105"/>
      <c r="B14" s="120"/>
      <c r="C14" s="116">
        <v>60016</v>
      </c>
      <c r="D14" s="121" t="s">
        <v>115</v>
      </c>
      <c r="E14" s="122">
        <v>576000</v>
      </c>
      <c r="F14" s="122">
        <v>100000</v>
      </c>
      <c r="G14" s="122">
        <f>SUM(E14:F14)</f>
        <v>676000</v>
      </c>
      <c r="H14" s="194">
        <v>100000</v>
      </c>
      <c r="I14" s="136" t="s">
        <v>155</v>
      </c>
    </row>
    <row r="15" spans="1:9" ht="19.5" customHeight="1">
      <c r="A15" s="105"/>
      <c r="B15" s="112">
        <v>700</v>
      </c>
      <c r="C15" s="123"/>
      <c r="D15" s="124" t="s">
        <v>113</v>
      </c>
      <c r="E15" s="125">
        <v>1165097</v>
      </c>
      <c r="F15" s="125">
        <f>SUM(F16)</f>
        <v>35000</v>
      </c>
      <c r="G15" s="125">
        <f>SUM(E15+F15)</f>
        <v>1200097</v>
      </c>
      <c r="H15" s="125">
        <v>249098</v>
      </c>
      <c r="I15" s="125">
        <v>950999</v>
      </c>
    </row>
    <row r="16" spans="1:9" ht="20.25" customHeight="1">
      <c r="A16" s="105"/>
      <c r="B16" s="115"/>
      <c r="C16" s="126">
        <v>70005</v>
      </c>
      <c r="D16" s="117" t="s">
        <v>116</v>
      </c>
      <c r="E16" s="118">
        <v>1165097</v>
      </c>
      <c r="F16" s="118">
        <v>35000</v>
      </c>
      <c r="G16" s="118">
        <f>SUM(E16:F16)</f>
        <v>1200097</v>
      </c>
      <c r="H16" s="119">
        <v>35000</v>
      </c>
      <c r="I16" s="136" t="s">
        <v>155</v>
      </c>
    </row>
    <row r="17" spans="1:9" ht="19.5" customHeight="1">
      <c r="A17" s="105"/>
      <c r="B17" s="112">
        <v>750</v>
      </c>
      <c r="C17" s="112"/>
      <c r="D17" s="113" t="s">
        <v>117</v>
      </c>
      <c r="E17" s="114">
        <v>3221148</v>
      </c>
      <c r="F17" s="114">
        <f>SUM(F18)</f>
        <v>-30000</v>
      </c>
      <c r="G17" s="114">
        <f>SUM(E17+F17)</f>
        <v>3191148</v>
      </c>
      <c r="H17" s="114">
        <v>3180288</v>
      </c>
      <c r="I17" s="114">
        <v>10860</v>
      </c>
    </row>
    <row r="18" spans="1:9" ht="21" customHeight="1">
      <c r="A18" s="105"/>
      <c r="B18" s="120"/>
      <c r="C18" s="116">
        <v>75095</v>
      </c>
      <c r="D18" s="121" t="s">
        <v>119</v>
      </c>
      <c r="E18" s="122">
        <v>40860</v>
      </c>
      <c r="F18" s="122">
        <v>-30000</v>
      </c>
      <c r="G18" s="122">
        <f>SUM(E18:F18)</f>
        <v>10860</v>
      </c>
      <c r="H18" s="119">
        <v>-30000</v>
      </c>
      <c r="I18" s="119">
        <v>0</v>
      </c>
    </row>
    <row r="19" spans="1:9" ht="21">
      <c r="A19" s="105"/>
      <c r="B19" s="112">
        <v>754</v>
      </c>
      <c r="C19" s="112"/>
      <c r="D19" s="113" t="s">
        <v>172</v>
      </c>
      <c r="E19" s="114">
        <v>392074</v>
      </c>
      <c r="F19" s="114">
        <f>SUM(F20)</f>
        <v>-300</v>
      </c>
      <c r="G19" s="114">
        <f>SUM(E19+F19)</f>
        <v>391774</v>
      </c>
      <c r="H19" s="114">
        <v>241774</v>
      </c>
      <c r="I19" s="114">
        <v>150000</v>
      </c>
    </row>
    <row r="20" spans="1:9" ht="12.75">
      <c r="A20" s="105"/>
      <c r="B20" s="120"/>
      <c r="C20" s="116">
        <v>75414</v>
      </c>
      <c r="D20" s="117" t="s">
        <v>120</v>
      </c>
      <c r="E20" s="118">
        <v>300</v>
      </c>
      <c r="F20" s="118">
        <v>-300</v>
      </c>
      <c r="G20" s="58">
        <f>SUM(E20:F20)</f>
        <v>0</v>
      </c>
      <c r="H20" s="119">
        <v>-300</v>
      </c>
      <c r="I20" s="136" t="s">
        <v>155</v>
      </c>
    </row>
    <row r="21" spans="1:9" ht="12.75">
      <c r="A21" s="105"/>
      <c r="B21" s="112">
        <v>852</v>
      </c>
      <c r="C21" s="164"/>
      <c r="D21" s="165" t="s">
        <v>173</v>
      </c>
      <c r="E21" s="114">
        <v>2673149</v>
      </c>
      <c r="F21" s="114">
        <f>SUM(F22:F25)</f>
        <v>-43400</v>
      </c>
      <c r="G21" s="166">
        <f>SUM(E21:F21)</f>
        <v>2629749</v>
      </c>
      <c r="H21" s="167">
        <v>2629749</v>
      </c>
      <c r="I21" s="168" t="s">
        <v>155</v>
      </c>
    </row>
    <row r="22" spans="1:9" ht="33.75">
      <c r="A22" s="105"/>
      <c r="B22" s="120"/>
      <c r="C22" s="116">
        <v>85212</v>
      </c>
      <c r="D22" s="117" t="s">
        <v>174</v>
      </c>
      <c r="E22" s="94">
        <v>1720000</v>
      </c>
      <c r="F22" s="94">
        <v>-41000</v>
      </c>
      <c r="G22" s="58">
        <f>SUM(E22:F22)</f>
        <v>1679000</v>
      </c>
      <c r="H22" s="93">
        <v>-41000</v>
      </c>
      <c r="I22" s="136" t="s">
        <v>155</v>
      </c>
    </row>
    <row r="23" spans="1:9" ht="36" customHeight="1">
      <c r="A23" s="105"/>
      <c r="B23" s="120"/>
      <c r="C23" s="116">
        <v>85213</v>
      </c>
      <c r="D23" s="117" t="s">
        <v>177</v>
      </c>
      <c r="E23" s="94">
        <v>11100</v>
      </c>
      <c r="F23" s="94">
        <v>-400</v>
      </c>
      <c r="G23" s="58">
        <v>10700</v>
      </c>
      <c r="H23" s="93">
        <v>-400</v>
      </c>
      <c r="I23" s="136" t="s">
        <v>155</v>
      </c>
    </row>
    <row r="24" spans="1:9" ht="22.5">
      <c r="A24" s="105"/>
      <c r="B24" s="120"/>
      <c r="C24" s="116">
        <v>85214</v>
      </c>
      <c r="D24" s="117" t="s">
        <v>175</v>
      </c>
      <c r="E24" s="94">
        <v>307500</v>
      </c>
      <c r="F24" s="94">
        <v>-102000</v>
      </c>
      <c r="G24" s="58">
        <f>SUM(E24:F24)</f>
        <v>205500</v>
      </c>
      <c r="H24" s="93">
        <v>-102000</v>
      </c>
      <c r="I24" s="136" t="s">
        <v>155</v>
      </c>
    </row>
    <row r="25" spans="1:9" ht="12.75">
      <c r="A25" s="105"/>
      <c r="B25" s="120"/>
      <c r="C25" s="116">
        <v>85216</v>
      </c>
      <c r="D25" s="117" t="s">
        <v>176</v>
      </c>
      <c r="E25" s="169" t="s">
        <v>155</v>
      </c>
      <c r="F25" s="94">
        <v>100000</v>
      </c>
      <c r="G25" s="58">
        <v>100000</v>
      </c>
      <c r="H25" s="93">
        <v>100000</v>
      </c>
      <c r="I25" s="136" t="s">
        <v>155</v>
      </c>
    </row>
    <row r="26" spans="1:9" ht="21" customHeight="1">
      <c r="A26" s="105"/>
      <c r="B26" s="112">
        <v>900</v>
      </c>
      <c r="C26" s="112"/>
      <c r="D26" s="113" t="s">
        <v>121</v>
      </c>
      <c r="E26" s="114">
        <v>1424106</v>
      </c>
      <c r="F26" s="114">
        <f>SUM(F27:F29)</f>
        <v>-1741</v>
      </c>
      <c r="G26" s="114">
        <f>SUM(E26:F26)</f>
        <v>1422365</v>
      </c>
      <c r="H26" s="114">
        <v>1266365</v>
      </c>
      <c r="I26" s="114">
        <v>156000</v>
      </c>
    </row>
    <row r="27" spans="1:9" ht="21" customHeight="1">
      <c r="A27" s="105"/>
      <c r="B27" s="163"/>
      <c r="C27" s="126">
        <v>90003</v>
      </c>
      <c r="D27" s="127" t="s">
        <v>179</v>
      </c>
      <c r="E27" s="118">
        <v>159583</v>
      </c>
      <c r="F27" s="118">
        <v>8259</v>
      </c>
      <c r="G27" s="118">
        <f>SUM(E27:F27)</f>
        <v>167842</v>
      </c>
      <c r="H27" s="118">
        <v>8259</v>
      </c>
      <c r="I27" s="169" t="s">
        <v>155</v>
      </c>
    </row>
    <row r="28" spans="1:9" s="131" customFormat="1" ht="21" customHeight="1">
      <c r="A28" s="105"/>
      <c r="B28" s="120"/>
      <c r="C28" s="126">
        <v>90005</v>
      </c>
      <c r="D28" s="127" t="s">
        <v>162</v>
      </c>
      <c r="E28" s="118">
        <v>0</v>
      </c>
      <c r="F28" s="118">
        <v>30000</v>
      </c>
      <c r="G28" s="118">
        <v>30000</v>
      </c>
      <c r="H28" s="169" t="s">
        <v>155</v>
      </c>
      <c r="I28" s="118">
        <v>30000</v>
      </c>
    </row>
    <row r="29" spans="1:9" s="131" customFormat="1" ht="21" customHeight="1">
      <c r="A29" s="105"/>
      <c r="B29" s="171"/>
      <c r="C29" s="172">
        <v>90095</v>
      </c>
      <c r="D29" s="127" t="s">
        <v>119</v>
      </c>
      <c r="E29" s="118">
        <v>466975</v>
      </c>
      <c r="F29" s="118">
        <v>-40000</v>
      </c>
      <c r="G29" s="118">
        <f>SUM(E29:F29)</f>
        <v>426975</v>
      </c>
      <c r="H29" s="118">
        <v>-40000</v>
      </c>
      <c r="I29" s="169" t="s">
        <v>155</v>
      </c>
    </row>
    <row r="30" spans="1:9" ht="12.75">
      <c r="A30" s="105"/>
      <c r="B30" s="234" t="s">
        <v>137</v>
      </c>
      <c r="C30" s="235"/>
      <c r="D30" s="236"/>
      <c r="E30" s="128">
        <v>27154468.2</v>
      </c>
      <c r="F30" s="128">
        <f>SUM(F11,F13,F15,F17,F19,F21,F26)</f>
        <v>70559</v>
      </c>
      <c r="G30" s="128">
        <f>SUM(E30+F30)</f>
        <v>27225027.2</v>
      </c>
      <c r="H30" s="128">
        <v>22687230.2</v>
      </c>
      <c r="I30" s="128">
        <v>4537797</v>
      </c>
    </row>
    <row r="31" spans="1:9" ht="12.75">
      <c r="A31" s="105"/>
      <c r="B31" s="105"/>
      <c r="C31" s="105"/>
      <c r="D31" s="105"/>
      <c r="E31" s="105"/>
      <c r="F31" s="105"/>
      <c r="G31" s="105"/>
      <c r="H31" s="105"/>
      <c r="I31" s="105"/>
    </row>
  </sheetData>
  <sheetProtection/>
  <mergeCells count="9">
    <mergeCell ref="F2:I2"/>
    <mergeCell ref="E8:G8"/>
    <mergeCell ref="B5:I5"/>
    <mergeCell ref="B30:D30"/>
    <mergeCell ref="E7:I7"/>
    <mergeCell ref="H8:I8"/>
    <mergeCell ref="C7:C8"/>
    <mergeCell ref="B7:B8"/>
    <mergeCell ref="D7:D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C7">
      <selection activeCell="I3" sqref="I3"/>
    </sheetView>
  </sheetViews>
  <sheetFormatPr defaultColWidth="9.140625" defaultRowHeight="12.75"/>
  <cols>
    <col min="1" max="1" width="5.28125" style="1" customWidth="1"/>
    <col min="2" max="2" width="6.140625" style="1" customWidth="1"/>
    <col min="3" max="3" width="15.57421875" style="1" customWidth="1"/>
    <col min="4" max="4" width="10.140625" style="1" customWidth="1"/>
    <col min="5" max="5" width="9.421875" style="1" customWidth="1"/>
    <col min="6" max="6" width="11.00390625" style="1" customWidth="1"/>
    <col min="7" max="7" width="11.57421875" style="1" customWidth="1"/>
    <col min="8" max="9" width="13.140625" style="1" customWidth="1"/>
    <col min="10" max="10" width="11.8515625" style="1" customWidth="1"/>
    <col min="11" max="11" width="10.28125" style="0" customWidth="1"/>
    <col min="12" max="12" width="11.8515625" style="0" customWidth="1"/>
    <col min="13" max="13" width="8.140625" style="0" customWidth="1"/>
    <col min="14" max="14" width="9.28125" style="0" customWidth="1"/>
  </cols>
  <sheetData>
    <row r="1" spans="1:17" ht="18">
      <c r="A1" s="14"/>
      <c r="B1" s="15"/>
      <c r="C1" s="15"/>
      <c r="D1" s="15"/>
      <c r="E1" s="15"/>
      <c r="F1" s="15"/>
      <c r="G1" s="15"/>
      <c r="H1" s="15"/>
      <c r="I1" s="243" t="s">
        <v>245</v>
      </c>
      <c r="J1" s="244"/>
      <c r="K1" s="244"/>
      <c r="L1" s="244"/>
      <c r="M1" s="244"/>
      <c r="N1" s="244"/>
      <c r="O1" s="69"/>
      <c r="P1" s="69"/>
      <c r="Q1" s="69"/>
    </row>
    <row r="2" spans="1:14" ht="15.75">
      <c r="A2" s="245" t="s">
        <v>21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0" ht="12.75">
      <c r="A3" s="2"/>
      <c r="B3" s="2"/>
      <c r="C3" s="2"/>
      <c r="D3" s="2"/>
      <c r="E3" s="2"/>
      <c r="F3" s="2"/>
      <c r="G3" s="9"/>
      <c r="I3" s="3"/>
      <c r="J3" s="4"/>
    </row>
    <row r="4" spans="1:14" s="5" customFormat="1" ht="20.25" customHeight="1">
      <c r="A4" s="242" t="s">
        <v>0</v>
      </c>
      <c r="B4" s="242" t="s">
        <v>7</v>
      </c>
      <c r="C4" s="242" t="s">
        <v>10</v>
      </c>
      <c r="D4" s="247" t="s">
        <v>2</v>
      </c>
      <c r="E4" s="248"/>
      <c r="F4" s="249"/>
      <c r="G4" s="242" t="s">
        <v>14</v>
      </c>
      <c r="H4" s="242" t="s">
        <v>11</v>
      </c>
      <c r="I4" s="242"/>
      <c r="J4" s="242" t="s">
        <v>15</v>
      </c>
      <c r="K4" s="242" t="s">
        <v>16</v>
      </c>
      <c r="L4" s="242" t="s">
        <v>18</v>
      </c>
      <c r="M4" s="242" t="s">
        <v>19</v>
      </c>
      <c r="N4" s="242" t="s">
        <v>20</v>
      </c>
    </row>
    <row r="5" spans="1:14" s="5" customFormat="1" ht="64.5" customHeight="1">
      <c r="A5" s="242"/>
      <c r="B5" s="242"/>
      <c r="C5" s="242"/>
      <c r="D5" s="86" t="s">
        <v>145</v>
      </c>
      <c r="E5" s="86" t="s">
        <v>143</v>
      </c>
      <c r="F5" s="86" t="s">
        <v>144</v>
      </c>
      <c r="G5" s="242"/>
      <c r="H5" s="86" t="s">
        <v>22</v>
      </c>
      <c r="I5" s="86" t="s">
        <v>17</v>
      </c>
      <c r="J5" s="242"/>
      <c r="K5" s="242"/>
      <c r="L5" s="242"/>
      <c r="M5" s="242"/>
      <c r="N5" s="242"/>
    </row>
    <row r="6" spans="1:14" s="5" customFormat="1" ht="10.5" customHeight="1">
      <c r="A6" s="97">
        <v>1</v>
      </c>
      <c r="B6" s="97">
        <v>2</v>
      </c>
      <c r="C6" s="97">
        <v>3</v>
      </c>
      <c r="D6" s="97">
        <v>4</v>
      </c>
      <c r="E6" s="97"/>
      <c r="F6" s="97"/>
      <c r="G6" s="97">
        <v>5</v>
      </c>
      <c r="H6" s="97">
        <v>6</v>
      </c>
      <c r="I6" s="97">
        <v>7</v>
      </c>
      <c r="J6" s="97">
        <v>8</v>
      </c>
      <c r="K6" s="97">
        <v>9</v>
      </c>
      <c r="L6" s="97">
        <v>10</v>
      </c>
      <c r="M6" s="97">
        <v>11</v>
      </c>
      <c r="N6" s="97">
        <v>12</v>
      </c>
    </row>
    <row r="7" spans="1:14" s="5" customFormat="1" ht="12.75">
      <c r="A7" s="98" t="s">
        <v>122</v>
      </c>
      <c r="B7" s="98"/>
      <c r="C7" s="99" t="s">
        <v>114</v>
      </c>
      <c r="D7" s="100" t="s">
        <v>202</v>
      </c>
      <c r="E7" s="100">
        <f>SUM(E8)</f>
        <v>100000</v>
      </c>
      <c r="F7" s="100" t="s">
        <v>203</v>
      </c>
      <c r="G7" s="100" t="s">
        <v>194</v>
      </c>
      <c r="H7" s="100">
        <v>0</v>
      </c>
      <c r="I7" s="100" t="s">
        <v>194</v>
      </c>
      <c r="J7" s="100">
        <v>547320</v>
      </c>
      <c r="K7" s="100">
        <v>0</v>
      </c>
      <c r="L7" s="100">
        <v>0</v>
      </c>
      <c r="M7" s="100">
        <v>0</v>
      </c>
      <c r="N7" s="100">
        <v>0</v>
      </c>
    </row>
    <row r="8" spans="1:14" s="5" customFormat="1" ht="18" customHeight="1">
      <c r="A8" s="101"/>
      <c r="B8" s="101" t="s">
        <v>180</v>
      </c>
      <c r="C8" s="102" t="s">
        <v>115</v>
      </c>
      <c r="D8" s="103">
        <v>576000</v>
      </c>
      <c r="E8" s="103">
        <v>100000</v>
      </c>
      <c r="F8" s="103">
        <v>676000</v>
      </c>
      <c r="G8" s="103" t="s">
        <v>195</v>
      </c>
      <c r="H8" s="103">
        <v>0</v>
      </c>
      <c r="I8" s="103" t="s">
        <v>195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</row>
    <row r="9" spans="1:14" s="5" customFormat="1" ht="22.5" customHeight="1">
      <c r="A9" s="98" t="s">
        <v>123</v>
      </c>
      <c r="B9" s="98"/>
      <c r="C9" s="99" t="s">
        <v>113</v>
      </c>
      <c r="D9" s="100" t="s">
        <v>204</v>
      </c>
      <c r="E9" s="100">
        <v>35000</v>
      </c>
      <c r="F9" s="100" t="s">
        <v>205</v>
      </c>
      <c r="G9" s="100" t="s">
        <v>205</v>
      </c>
      <c r="H9" s="100">
        <f aca="true" t="shared" si="0" ref="H9:M9">SUM(H10)</f>
        <v>0</v>
      </c>
      <c r="I9" s="100" t="s">
        <v>205</v>
      </c>
      <c r="J9" s="100">
        <f t="shared" si="0"/>
        <v>0</v>
      </c>
      <c r="K9" s="100">
        <f t="shared" si="0"/>
        <v>0</v>
      </c>
      <c r="L9" s="100">
        <f t="shared" si="0"/>
        <v>0</v>
      </c>
      <c r="M9" s="100">
        <f t="shared" si="0"/>
        <v>0</v>
      </c>
      <c r="N9" s="100"/>
    </row>
    <row r="10" spans="1:14" s="5" customFormat="1" ht="21">
      <c r="A10" s="101"/>
      <c r="B10" s="101" t="s">
        <v>124</v>
      </c>
      <c r="C10" s="102" t="s">
        <v>116</v>
      </c>
      <c r="D10" s="103" t="s">
        <v>204</v>
      </c>
      <c r="E10" s="103">
        <v>35000</v>
      </c>
      <c r="F10" s="103" t="s">
        <v>204</v>
      </c>
      <c r="G10" s="103" t="s">
        <v>196</v>
      </c>
      <c r="H10" s="103"/>
      <c r="I10" s="103" t="s">
        <v>197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</row>
    <row r="11" spans="1:14" s="5" customFormat="1" ht="18" customHeight="1">
      <c r="A11" s="98" t="s">
        <v>135</v>
      </c>
      <c r="B11" s="98"/>
      <c r="C11" s="99" t="s">
        <v>117</v>
      </c>
      <c r="D11" s="100" t="s">
        <v>206</v>
      </c>
      <c r="E11" s="100">
        <v>-30000</v>
      </c>
      <c r="F11" s="100" t="s">
        <v>207</v>
      </c>
      <c r="G11" s="100" t="s">
        <v>208</v>
      </c>
      <c r="H11" s="100" t="s">
        <v>209</v>
      </c>
      <c r="I11" s="100" t="s">
        <v>210</v>
      </c>
      <c r="J11" s="100">
        <v>0</v>
      </c>
      <c r="K11" s="100">
        <v>227152</v>
      </c>
      <c r="L11" s="100">
        <v>0</v>
      </c>
      <c r="M11" s="100">
        <v>0</v>
      </c>
      <c r="N11" s="100">
        <v>0</v>
      </c>
    </row>
    <row r="12" spans="1:14" s="5" customFormat="1" ht="20.25" customHeight="1">
      <c r="A12" s="98"/>
      <c r="B12" s="101" t="s">
        <v>140</v>
      </c>
      <c r="C12" s="102" t="s">
        <v>118</v>
      </c>
      <c r="D12" s="103">
        <v>65000</v>
      </c>
      <c r="E12" s="103" t="s">
        <v>139</v>
      </c>
      <c r="F12" s="103">
        <v>65000</v>
      </c>
      <c r="G12" s="103" t="s">
        <v>139</v>
      </c>
      <c r="H12" s="103" t="s">
        <v>198</v>
      </c>
      <c r="I12" s="101" t="s">
        <v>199</v>
      </c>
      <c r="J12" s="100"/>
      <c r="K12" s="100"/>
      <c r="L12" s="100"/>
      <c r="M12" s="100"/>
      <c r="N12" s="100"/>
    </row>
    <row r="13" spans="1:14" s="5" customFormat="1" ht="12.75">
      <c r="A13" s="101"/>
      <c r="B13" s="101" t="s">
        <v>181</v>
      </c>
      <c r="C13" s="102" t="s">
        <v>119</v>
      </c>
      <c r="D13" s="103" t="s">
        <v>200</v>
      </c>
      <c r="E13" s="103">
        <v>-30000</v>
      </c>
      <c r="F13" s="103"/>
      <c r="G13" s="101" t="s">
        <v>201</v>
      </c>
      <c r="H13" s="101"/>
      <c r="I13" s="101" t="s">
        <v>201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</row>
    <row r="14" spans="1:14" s="59" customFormat="1" ht="27" customHeight="1">
      <c r="A14" s="98" t="s">
        <v>125</v>
      </c>
      <c r="B14" s="98"/>
      <c r="C14" s="99" t="s">
        <v>172</v>
      </c>
      <c r="D14" s="100" t="s">
        <v>211</v>
      </c>
      <c r="E14" s="100">
        <v>-300</v>
      </c>
      <c r="F14" s="100" t="s">
        <v>212</v>
      </c>
      <c r="G14" s="100" t="s">
        <v>213</v>
      </c>
      <c r="H14" s="100" t="s">
        <v>214</v>
      </c>
      <c r="I14" s="100" t="s">
        <v>215</v>
      </c>
      <c r="J14" s="100"/>
      <c r="K14" s="100" t="s">
        <v>216</v>
      </c>
      <c r="L14" s="100"/>
      <c r="M14" s="100"/>
      <c r="N14" s="100"/>
    </row>
    <row r="15" spans="1:14" s="5" customFormat="1" ht="12.75">
      <c r="A15" s="101"/>
      <c r="B15" s="101" t="s">
        <v>182</v>
      </c>
      <c r="C15" s="102" t="s">
        <v>120</v>
      </c>
      <c r="D15" s="103">
        <v>300</v>
      </c>
      <c r="E15" s="103">
        <v>-300</v>
      </c>
      <c r="F15" s="103"/>
      <c r="G15" s="103">
        <v>-300</v>
      </c>
      <c r="H15" s="103">
        <v>-300</v>
      </c>
      <c r="I15" s="103"/>
      <c r="J15" s="103"/>
      <c r="K15" s="103"/>
      <c r="L15" s="103"/>
      <c r="M15" s="103"/>
      <c r="N15" s="103"/>
    </row>
    <row r="16" spans="1:14" s="5" customFormat="1" ht="12.75">
      <c r="A16" s="98" t="s">
        <v>183</v>
      </c>
      <c r="B16" s="98"/>
      <c r="C16" s="99" t="s">
        <v>173</v>
      </c>
      <c r="D16" s="100">
        <v>2673149</v>
      </c>
      <c r="E16" s="100">
        <v>-43400</v>
      </c>
      <c r="F16" s="100">
        <f>SUM(D16+E16)</f>
        <v>2629749</v>
      </c>
      <c r="G16" s="100" t="s">
        <v>222</v>
      </c>
      <c r="H16" s="100" t="s">
        <v>223</v>
      </c>
      <c r="I16" s="100" t="s">
        <v>224</v>
      </c>
      <c r="J16" s="100">
        <v>0</v>
      </c>
      <c r="K16" s="100" t="s">
        <v>225</v>
      </c>
      <c r="L16" s="100">
        <v>0</v>
      </c>
      <c r="M16" s="100">
        <v>0</v>
      </c>
      <c r="N16" s="100">
        <v>0</v>
      </c>
    </row>
    <row r="17" spans="1:14" s="5" customFormat="1" ht="68.25" customHeight="1">
      <c r="A17" s="98"/>
      <c r="B17" s="101" t="s">
        <v>184</v>
      </c>
      <c r="C17" s="102" t="s">
        <v>185</v>
      </c>
      <c r="D17" s="103">
        <v>1720000</v>
      </c>
      <c r="E17" s="103">
        <v>-41000</v>
      </c>
      <c r="F17" s="103">
        <v>1679000</v>
      </c>
      <c r="G17" s="101" t="s">
        <v>217</v>
      </c>
      <c r="H17" s="103"/>
      <c r="I17" s="101" t="s">
        <v>217</v>
      </c>
      <c r="J17" s="101"/>
      <c r="K17" s="101" t="s">
        <v>218</v>
      </c>
      <c r="L17" s="103"/>
      <c r="M17" s="103"/>
      <c r="N17" s="103"/>
    </row>
    <row r="18" spans="1:14" s="5" customFormat="1" ht="79.5" customHeight="1">
      <c r="A18" s="98"/>
      <c r="B18" s="101" t="s">
        <v>189</v>
      </c>
      <c r="C18" s="102" t="s">
        <v>177</v>
      </c>
      <c r="D18" s="103">
        <v>11100</v>
      </c>
      <c r="E18" s="103">
        <v>-400</v>
      </c>
      <c r="F18" s="103">
        <v>10700</v>
      </c>
      <c r="G18" s="101" t="s">
        <v>219</v>
      </c>
      <c r="H18" s="101"/>
      <c r="I18" s="101" t="s">
        <v>219</v>
      </c>
      <c r="J18" s="103"/>
      <c r="K18" s="103"/>
      <c r="L18" s="103"/>
      <c r="M18" s="103"/>
      <c r="N18" s="103"/>
    </row>
    <row r="19" spans="1:14" s="5" customFormat="1" ht="42">
      <c r="A19" s="98"/>
      <c r="B19" s="101" t="s">
        <v>190</v>
      </c>
      <c r="C19" s="102" t="s">
        <v>175</v>
      </c>
      <c r="D19" s="103">
        <v>307500</v>
      </c>
      <c r="E19" s="103">
        <v>-102000</v>
      </c>
      <c r="F19" s="103">
        <v>205500</v>
      </c>
      <c r="G19" s="101"/>
      <c r="H19" s="103"/>
      <c r="I19" s="103"/>
      <c r="J19" s="103"/>
      <c r="K19" s="101" t="s">
        <v>220</v>
      </c>
      <c r="L19" s="103"/>
      <c r="M19" s="103"/>
      <c r="N19" s="103"/>
    </row>
    <row r="20" spans="1:14" s="5" customFormat="1" ht="12.75">
      <c r="A20" s="98"/>
      <c r="B20" s="101" t="s">
        <v>191</v>
      </c>
      <c r="C20" s="102" t="s">
        <v>192</v>
      </c>
      <c r="D20" s="192" t="s">
        <v>155</v>
      </c>
      <c r="E20" s="103">
        <v>100000</v>
      </c>
      <c r="F20" s="103">
        <v>100000</v>
      </c>
      <c r="G20" s="103"/>
      <c r="H20" s="103"/>
      <c r="I20" s="103"/>
      <c r="J20" s="103"/>
      <c r="K20" s="101" t="s">
        <v>221</v>
      </c>
      <c r="L20" s="103"/>
      <c r="M20" s="103"/>
      <c r="N20" s="103"/>
    </row>
    <row r="21" spans="1:14" s="5" customFormat="1" ht="21">
      <c r="A21" s="98" t="s">
        <v>126</v>
      </c>
      <c r="B21" s="98"/>
      <c r="C21" s="99" t="s">
        <v>121</v>
      </c>
      <c r="D21" s="100" t="s">
        <v>226</v>
      </c>
      <c r="E21" s="100">
        <f>SUM(E22:E23)</f>
        <v>-31741</v>
      </c>
      <c r="F21" s="100" t="s">
        <v>227</v>
      </c>
      <c r="G21" s="100" t="s">
        <v>230</v>
      </c>
      <c r="H21" s="100" t="s">
        <v>231</v>
      </c>
      <c r="I21" s="100" t="s">
        <v>232</v>
      </c>
      <c r="J21" s="100"/>
      <c r="K21" s="100">
        <v>4150</v>
      </c>
      <c r="L21" s="100"/>
      <c r="M21" s="100"/>
      <c r="N21" s="100"/>
    </row>
    <row r="22" spans="1:14" s="5" customFormat="1" ht="12.75">
      <c r="A22" s="101"/>
      <c r="B22" s="101" t="s">
        <v>193</v>
      </c>
      <c r="C22" s="102" t="s">
        <v>179</v>
      </c>
      <c r="D22" s="103">
        <v>159583</v>
      </c>
      <c r="E22" s="103">
        <v>8259</v>
      </c>
      <c r="F22" s="103">
        <v>167842</v>
      </c>
      <c r="G22" s="103" t="s">
        <v>228</v>
      </c>
      <c r="H22" s="103" t="s">
        <v>228</v>
      </c>
      <c r="I22" s="103"/>
      <c r="J22" s="103"/>
      <c r="K22" s="103"/>
      <c r="L22" s="103"/>
      <c r="M22" s="103"/>
      <c r="N22" s="103"/>
    </row>
    <row r="23" spans="1:14" s="5" customFormat="1" ht="12.75">
      <c r="A23" s="101"/>
      <c r="B23" s="101" t="s">
        <v>141</v>
      </c>
      <c r="C23" s="102" t="s">
        <v>119</v>
      </c>
      <c r="D23" s="103">
        <v>466975</v>
      </c>
      <c r="E23" s="103">
        <v>-40000</v>
      </c>
      <c r="F23" s="103">
        <v>426975</v>
      </c>
      <c r="G23" s="101" t="s">
        <v>229</v>
      </c>
      <c r="H23" s="103"/>
      <c r="I23" s="101" t="s">
        <v>229</v>
      </c>
      <c r="J23" s="103"/>
      <c r="K23" s="103"/>
      <c r="L23" s="103"/>
      <c r="M23" s="103"/>
      <c r="N23" s="103"/>
    </row>
    <row r="24" spans="1:14" s="5" customFormat="1" ht="12.75">
      <c r="A24" s="241" t="s">
        <v>13</v>
      </c>
      <c r="B24" s="241"/>
      <c r="C24" s="241"/>
      <c r="D24" s="100" t="s">
        <v>233</v>
      </c>
      <c r="E24" s="100">
        <f>SUM(E7,E9,E11,E14,E16,E21)</f>
        <v>29559</v>
      </c>
      <c r="F24" s="100" t="s">
        <v>237</v>
      </c>
      <c r="G24" s="100" t="s">
        <v>244</v>
      </c>
      <c r="H24" s="100" t="s">
        <v>234</v>
      </c>
      <c r="I24" s="100" t="s">
        <v>235</v>
      </c>
      <c r="J24" s="100">
        <v>1447935</v>
      </c>
      <c r="K24" s="100" t="s">
        <v>236</v>
      </c>
      <c r="L24" s="100">
        <v>1028693.2</v>
      </c>
      <c r="M24" s="100">
        <v>0</v>
      </c>
      <c r="N24" s="100">
        <v>659372</v>
      </c>
    </row>
    <row r="25" spans="1:14" s="5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/>
      <c r="L25"/>
      <c r="M25"/>
      <c r="N25"/>
    </row>
    <row r="26" spans="1:14" s="7" customFormat="1" ht="24.75" customHeight="1">
      <c r="A26" s="8"/>
      <c r="B26" s="1"/>
      <c r="C26" s="1"/>
      <c r="D26" s="1"/>
      <c r="E26" s="1"/>
      <c r="F26" s="193">
        <f>SUM(F24)</f>
        <v>0</v>
      </c>
      <c r="G26" s="1"/>
      <c r="H26" s="1"/>
      <c r="I26" s="1"/>
      <c r="J26" s="1"/>
      <c r="K26"/>
      <c r="L26"/>
      <c r="M26"/>
      <c r="N26"/>
    </row>
  </sheetData>
  <sheetProtection/>
  <mergeCells count="14">
    <mergeCell ref="I1:N1"/>
    <mergeCell ref="A2:N2"/>
    <mergeCell ref="A4:A5"/>
    <mergeCell ref="B4:B5"/>
    <mergeCell ref="N4:N5"/>
    <mergeCell ref="M4:M5"/>
    <mergeCell ref="D4:F4"/>
    <mergeCell ref="A24:C24"/>
    <mergeCell ref="J4:J5"/>
    <mergeCell ref="K4:K5"/>
    <mergeCell ref="L4:L5"/>
    <mergeCell ref="C4:C5"/>
    <mergeCell ref="G4:G5"/>
    <mergeCell ref="H4:I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00390625" style="1" customWidth="1"/>
    <col min="2" max="2" width="7.7109375" style="1" customWidth="1"/>
    <col min="3" max="3" width="25.7109375" style="1" customWidth="1"/>
    <col min="4" max="4" width="14.7109375" style="1" customWidth="1"/>
    <col min="5" max="5" width="13.140625" style="1" customWidth="1"/>
    <col min="6" max="6" width="14.00390625" style="1" customWidth="1"/>
    <col min="7" max="7" width="14.8515625" style="1" customWidth="1"/>
    <col min="8" max="8" width="15.8515625" style="1" customWidth="1"/>
    <col min="9" max="9" width="10.8515625" style="1" customWidth="1"/>
    <col min="10" max="10" width="9.421875" style="0" customWidth="1"/>
    <col min="11" max="11" width="13.140625" style="0" customWidth="1"/>
  </cols>
  <sheetData>
    <row r="1" spans="1:11" ht="12.75">
      <c r="A1" s="39"/>
      <c r="B1" s="39"/>
      <c r="C1" s="39"/>
      <c r="D1" s="39"/>
      <c r="E1" s="39"/>
      <c r="F1" s="39"/>
      <c r="G1" s="39"/>
      <c r="H1" s="39"/>
      <c r="I1" s="39"/>
      <c r="J1" s="34"/>
      <c r="K1" s="34"/>
    </row>
    <row r="2" spans="1:11" ht="28.5" customHeight="1">
      <c r="A2" s="40"/>
      <c r="B2" s="40"/>
      <c r="C2" s="40"/>
      <c r="D2" s="40"/>
      <c r="E2" s="40"/>
      <c r="F2" s="40"/>
      <c r="G2" s="255" t="s">
        <v>253</v>
      </c>
      <c r="H2" s="256"/>
      <c r="I2" s="256"/>
      <c r="J2" s="256"/>
      <c r="K2" s="256"/>
    </row>
    <row r="3" spans="1:11" ht="23.25" customHeight="1">
      <c r="A3" s="40"/>
      <c r="B3" s="40"/>
      <c r="C3" s="40"/>
      <c r="D3" s="40"/>
      <c r="E3" s="40"/>
      <c r="F3" s="40"/>
      <c r="G3" s="152"/>
      <c r="H3" s="153"/>
      <c r="I3" s="153"/>
      <c r="J3" s="153"/>
      <c r="K3" s="153"/>
    </row>
    <row r="4" spans="1:12" ht="18">
      <c r="A4" s="257" t="s">
        <v>23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15"/>
    </row>
    <row r="5" spans="1:12" ht="18.75">
      <c r="A5" s="41"/>
      <c r="B5" s="41"/>
      <c r="C5" s="74"/>
      <c r="D5" s="73"/>
      <c r="E5" s="73"/>
      <c r="F5" s="73"/>
      <c r="G5" s="73"/>
      <c r="H5" s="73"/>
      <c r="I5" s="73"/>
      <c r="J5" s="42"/>
      <c r="K5" s="42"/>
      <c r="L5" s="15"/>
    </row>
    <row r="6" spans="1:11" s="5" customFormat="1" ht="20.25" customHeight="1">
      <c r="A6" s="250" t="s">
        <v>0</v>
      </c>
      <c r="B6" s="250" t="s">
        <v>7</v>
      </c>
      <c r="C6" s="250" t="s">
        <v>10</v>
      </c>
      <c r="D6" s="252" t="s">
        <v>2</v>
      </c>
      <c r="E6" s="253"/>
      <c r="F6" s="254"/>
      <c r="G6" s="250" t="s">
        <v>25</v>
      </c>
      <c r="H6" s="43" t="s">
        <v>24</v>
      </c>
      <c r="I6" s="250" t="s">
        <v>27</v>
      </c>
      <c r="J6" s="250" t="s">
        <v>28</v>
      </c>
      <c r="K6" s="250" t="s">
        <v>12</v>
      </c>
    </row>
    <row r="7" spans="1:11" s="5" customFormat="1" ht="86.25" customHeight="1">
      <c r="A7" s="251"/>
      <c r="B7" s="251"/>
      <c r="C7" s="251"/>
      <c r="D7" s="37" t="s">
        <v>146</v>
      </c>
      <c r="E7" s="37" t="s">
        <v>143</v>
      </c>
      <c r="F7" s="37" t="s">
        <v>147</v>
      </c>
      <c r="G7" s="251"/>
      <c r="H7" s="37" t="s">
        <v>26</v>
      </c>
      <c r="I7" s="251"/>
      <c r="J7" s="251"/>
      <c r="K7" s="251"/>
    </row>
    <row r="8" spans="1:11" s="5" customFormat="1" ht="9.75" customHeight="1">
      <c r="A8" s="6">
        <v>1</v>
      </c>
      <c r="B8" s="6">
        <v>2</v>
      </c>
      <c r="C8" s="6">
        <v>3</v>
      </c>
      <c r="D8" s="6">
        <v>4</v>
      </c>
      <c r="E8" s="6"/>
      <c r="F8" s="6"/>
      <c r="G8" s="6">
        <v>5</v>
      </c>
      <c r="H8" s="6">
        <v>6</v>
      </c>
      <c r="I8" s="6">
        <v>7</v>
      </c>
      <c r="J8" s="6">
        <v>8</v>
      </c>
      <c r="K8" s="6">
        <v>9</v>
      </c>
    </row>
    <row r="9" spans="1:11" s="5" customFormat="1" ht="12.75">
      <c r="A9" s="87" t="s">
        <v>157</v>
      </c>
      <c r="B9" s="87"/>
      <c r="C9" s="88" t="s">
        <v>158</v>
      </c>
      <c r="D9" s="89">
        <v>2622000</v>
      </c>
      <c r="E9" s="89">
        <v>11000</v>
      </c>
      <c r="F9" s="89">
        <f>SUM(D9+E9)</f>
        <v>2633000</v>
      </c>
      <c r="G9" s="89">
        <v>2633000</v>
      </c>
      <c r="H9" s="90"/>
      <c r="I9" s="90"/>
      <c r="J9" s="90"/>
      <c r="K9" s="89"/>
    </row>
    <row r="10" spans="1:11" s="5" customFormat="1" ht="22.5">
      <c r="A10" s="87"/>
      <c r="B10" s="91" t="s">
        <v>159</v>
      </c>
      <c r="C10" s="92" t="s">
        <v>160</v>
      </c>
      <c r="D10" s="93">
        <v>2622000</v>
      </c>
      <c r="E10" s="93">
        <v>11000</v>
      </c>
      <c r="F10" s="93">
        <v>2633000</v>
      </c>
      <c r="G10" s="93">
        <v>11000</v>
      </c>
      <c r="H10" s="90"/>
      <c r="I10" s="90"/>
      <c r="J10" s="90"/>
      <c r="K10" s="93"/>
    </row>
    <row r="11" spans="1:11" s="5" customFormat="1" ht="21">
      <c r="A11" s="87" t="s">
        <v>126</v>
      </c>
      <c r="B11" s="87"/>
      <c r="C11" s="88" t="s">
        <v>121</v>
      </c>
      <c r="D11" s="89">
        <v>126000</v>
      </c>
      <c r="E11" s="89">
        <v>30000</v>
      </c>
      <c r="F11" s="89">
        <v>156000</v>
      </c>
      <c r="G11" s="89">
        <v>156000</v>
      </c>
      <c r="H11" s="90"/>
      <c r="I11" s="90"/>
      <c r="J11" s="90"/>
      <c r="K11" s="89"/>
    </row>
    <row r="12" spans="1:11" s="5" customFormat="1" ht="22.5">
      <c r="A12" s="91"/>
      <c r="B12" s="91" t="s">
        <v>161</v>
      </c>
      <c r="C12" s="92" t="s">
        <v>162</v>
      </c>
      <c r="D12" s="136" t="s">
        <v>155</v>
      </c>
      <c r="E12" s="93">
        <v>30000</v>
      </c>
      <c r="F12" s="93">
        <v>30000</v>
      </c>
      <c r="G12" s="94">
        <v>30000</v>
      </c>
      <c r="H12" s="58"/>
      <c r="I12" s="58"/>
      <c r="J12" s="58"/>
      <c r="K12" s="94"/>
    </row>
    <row r="13" spans="1:11" s="7" customFormat="1" ht="24.75" customHeight="1">
      <c r="A13" s="259" t="s">
        <v>13</v>
      </c>
      <c r="B13" s="260"/>
      <c r="C13" s="261"/>
      <c r="D13" s="95">
        <v>4496797</v>
      </c>
      <c r="E13" s="95">
        <f>SUM(E9+E11)</f>
        <v>41000</v>
      </c>
      <c r="F13" s="95">
        <f>SUM(D13:E13)</f>
        <v>4537797</v>
      </c>
      <c r="G13" s="95">
        <v>4066332</v>
      </c>
      <c r="H13" s="96"/>
      <c r="I13" s="96"/>
      <c r="J13" s="96"/>
      <c r="K13" s="95">
        <v>471465</v>
      </c>
    </row>
    <row r="15" ht="12.75">
      <c r="A15" s="8"/>
    </row>
  </sheetData>
  <sheetProtection/>
  <mergeCells count="11">
    <mergeCell ref="A13:C13"/>
    <mergeCell ref="J6:J7"/>
    <mergeCell ref="A6:A7"/>
    <mergeCell ref="B6:B7"/>
    <mergeCell ref="C6:C7"/>
    <mergeCell ref="G6:G7"/>
    <mergeCell ref="D6:F6"/>
    <mergeCell ref="G2:K2"/>
    <mergeCell ref="A4:K4"/>
    <mergeCell ref="K6:K7"/>
    <mergeCell ref="I6:I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3.7109375" style="1" customWidth="1"/>
    <col min="2" max="2" width="28.140625" style="1" customWidth="1"/>
    <col min="3" max="3" width="9.7109375" style="1" customWidth="1"/>
    <col min="4" max="4" width="13.7109375" style="1" customWidth="1"/>
    <col min="5" max="5" width="12.57421875" style="1" customWidth="1"/>
    <col min="6" max="6" width="14.00390625" style="1" customWidth="1"/>
    <col min="7" max="16384" width="9.140625" style="1" customWidth="1"/>
  </cols>
  <sheetData>
    <row r="1" spans="2:6" ht="40.5" customHeight="1">
      <c r="B1" s="190"/>
      <c r="C1" s="191"/>
      <c r="D1" s="265" t="s">
        <v>247</v>
      </c>
      <c r="E1" s="266"/>
      <c r="F1" s="266"/>
    </row>
    <row r="2" ht="12.75" customHeight="1"/>
    <row r="3" ht="29.25" customHeight="1"/>
    <row r="4" spans="1:4" ht="27" customHeight="1">
      <c r="A4" s="245" t="s">
        <v>74</v>
      </c>
      <c r="B4" s="245"/>
      <c r="C4" s="245"/>
      <c r="D4" s="245"/>
    </row>
    <row r="5" ht="6.75" customHeight="1">
      <c r="A5" s="16"/>
    </row>
    <row r="6" ht="12.75">
      <c r="D6" s="17"/>
    </row>
    <row r="7" spans="1:6" ht="15" customHeight="1">
      <c r="A7" s="269" t="s">
        <v>31</v>
      </c>
      <c r="B7" s="269" t="s">
        <v>32</v>
      </c>
      <c r="C7" s="270" t="s">
        <v>33</v>
      </c>
      <c r="D7" s="270" t="s">
        <v>188</v>
      </c>
      <c r="E7" s="262" t="s">
        <v>186</v>
      </c>
      <c r="F7" s="262" t="s">
        <v>187</v>
      </c>
    </row>
    <row r="8" spans="1:6" ht="15" customHeight="1">
      <c r="A8" s="269"/>
      <c r="B8" s="269"/>
      <c r="C8" s="269"/>
      <c r="D8" s="270"/>
      <c r="E8" s="263"/>
      <c r="F8" s="263"/>
    </row>
    <row r="9" spans="1:6" ht="15.75" customHeight="1">
      <c r="A9" s="269"/>
      <c r="B9" s="269"/>
      <c r="C9" s="269"/>
      <c r="D9" s="270"/>
      <c r="E9" s="264"/>
      <c r="F9" s="264"/>
    </row>
    <row r="10" spans="1:6" s="21" customFormat="1" ht="9.75" customHeight="1">
      <c r="A10" s="19">
        <v>1</v>
      </c>
      <c r="B10" s="19">
        <v>2</v>
      </c>
      <c r="C10" s="19">
        <v>3</v>
      </c>
      <c r="D10" s="20">
        <v>4</v>
      </c>
      <c r="E10" s="174">
        <v>5</v>
      </c>
      <c r="F10" s="174">
        <v>6</v>
      </c>
    </row>
    <row r="11" spans="1:6" s="22" customFormat="1" ht="13.5" customHeight="1">
      <c r="A11" s="56" t="s">
        <v>34</v>
      </c>
      <c r="B11" s="177" t="s">
        <v>35</v>
      </c>
      <c r="C11" s="137"/>
      <c r="D11" s="149">
        <v>25461316.2</v>
      </c>
      <c r="E11" s="195" t="s">
        <v>238</v>
      </c>
      <c r="F11" s="196" t="s">
        <v>239</v>
      </c>
    </row>
    <row r="12" spans="1:6" ht="15.75" customHeight="1">
      <c r="A12" s="56" t="s">
        <v>36</v>
      </c>
      <c r="B12" s="177" t="s">
        <v>37</v>
      </c>
      <c r="C12" s="137"/>
      <c r="D12" s="149">
        <v>27154468.2</v>
      </c>
      <c r="E12" s="176">
        <v>70559</v>
      </c>
      <c r="F12" s="176">
        <v>27225027.2</v>
      </c>
    </row>
    <row r="13" spans="1:6" ht="14.25" customHeight="1">
      <c r="A13" s="56" t="s">
        <v>38</v>
      </c>
      <c r="B13" s="177" t="s">
        <v>39</v>
      </c>
      <c r="C13" s="142"/>
      <c r="D13" s="149">
        <f>SUM(D11-D12)</f>
        <v>-1693152</v>
      </c>
      <c r="E13" s="176"/>
      <c r="F13" s="197" t="s">
        <v>241</v>
      </c>
    </row>
    <row r="14" spans="1:6" ht="18.75" customHeight="1">
      <c r="A14" s="267" t="s">
        <v>40</v>
      </c>
      <c r="B14" s="268"/>
      <c r="C14" s="142"/>
      <c r="D14" s="149">
        <v>3577484</v>
      </c>
      <c r="E14" s="176">
        <v>288846</v>
      </c>
      <c r="F14" s="196" t="s">
        <v>240</v>
      </c>
    </row>
    <row r="15" spans="1:6" ht="21.75" customHeight="1">
      <c r="A15" s="56" t="s">
        <v>34</v>
      </c>
      <c r="B15" s="178" t="s">
        <v>41</v>
      </c>
      <c r="C15" s="137" t="s">
        <v>42</v>
      </c>
      <c r="D15" s="149">
        <v>1884332</v>
      </c>
      <c r="E15" s="176"/>
      <c r="F15" s="176">
        <v>1884332</v>
      </c>
    </row>
    <row r="16" spans="1:6" ht="18.75" customHeight="1">
      <c r="A16" s="179" t="s">
        <v>36</v>
      </c>
      <c r="B16" s="175" t="s">
        <v>43</v>
      </c>
      <c r="C16" s="137" t="s">
        <v>42</v>
      </c>
      <c r="D16" s="185">
        <v>1650000</v>
      </c>
      <c r="E16" s="176"/>
      <c r="F16" s="176">
        <v>1650000</v>
      </c>
    </row>
    <row r="17" spans="1:6" ht="60.75" customHeight="1">
      <c r="A17" s="56" t="s">
        <v>38</v>
      </c>
      <c r="B17" s="180" t="s">
        <v>142</v>
      </c>
      <c r="C17" s="137" t="s">
        <v>44</v>
      </c>
      <c r="D17" s="149"/>
      <c r="E17" s="176"/>
      <c r="F17" s="176"/>
    </row>
    <row r="18" spans="1:6" ht="15.75" customHeight="1">
      <c r="A18" s="179" t="s">
        <v>45</v>
      </c>
      <c r="B18" s="175" t="s">
        <v>46</v>
      </c>
      <c r="C18" s="137" t="s">
        <v>47</v>
      </c>
      <c r="D18" s="149"/>
      <c r="E18" s="176"/>
      <c r="F18" s="176"/>
    </row>
    <row r="19" spans="1:6" ht="15" customHeight="1">
      <c r="A19" s="56" t="s">
        <v>48</v>
      </c>
      <c r="B19" s="175" t="s">
        <v>49</v>
      </c>
      <c r="C19" s="137" t="s">
        <v>50</v>
      </c>
      <c r="D19" s="149"/>
      <c r="E19" s="176"/>
      <c r="F19" s="176"/>
    </row>
    <row r="20" spans="1:6" ht="16.5" customHeight="1">
      <c r="A20" s="179" t="s">
        <v>51</v>
      </c>
      <c r="B20" s="175" t="s">
        <v>52</v>
      </c>
      <c r="C20" s="137" t="s">
        <v>53</v>
      </c>
      <c r="D20" s="186"/>
      <c r="E20" s="176"/>
      <c r="F20" s="176"/>
    </row>
    <row r="21" spans="1:6" ht="15" customHeight="1">
      <c r="A21" s="56" t="s">
        <v>54</v>
      </c>
      <c r="B21" s="175" t="s">
        <v>55</v>
      </c>
      <c r="C21" s="137" t="s">
        <v>56</v>
      </c>
      <c r="D21" s="149"/>
      <c r="E21" s="176"/>
      <c r="F21" s="176"/>
    </row>
    <row r="22" spans="1:6" ht="15" customHeight="1">
      <c r="A22" s="56" t="s">
        <v>57</v>
      </c>
      <c r="B22" s="181" t="s">
        <v>58</v>
      </c>
      <c r="C22" s="137" t="s">
        <v>59</v>
      </c>
      <c r="D22" s="149">
        <v>43152</v>
      </c>
      <c r="E22" s="176" t="s">
        <v>242</v>
      </c>
      <c r="F22" s="196" t="s">
        <v>243</v>
      </c>
    </row>
    <row r="23" spans="1:6" ht="18.75" customHeight="1">
      <c r="A23" s="267" t="s">
        <v>60</v>
      </c>
      <c r="B23" s="268"/>
      <c r="C23" s="137"/>
      <c r="D23" s="149">
        <v>1884332</v>
      </c>
      <c r="E23" s="176"/>
      <c r="F23" s="176">
        <v>1884332</v>
      </c>
    </row>
    <row r="24" spans="1:6" ht="16.5" customHeight="1">
      <c r="A24" s="56" t="s">
        <v>34</v>
      </c>
      <c r="B24" s="175" t="s">
        <v>61</v>
      </c>
      <c r="C24" s="137" t="s">
        <v>62</v>
      </c>
      <c r="D24" s="149">
        <v>1802332</v>
      </c>
      <c r="E24" s="176"/>
      <c r="F24" s="176">
        <v>1802332</v>
      </c>
    </row>
    <row r="25" spans="1:6" ht="18" customHeight="1">
      <c r="A25" s="179" t="s">
        <v>36</v>
      </c>
      <c r="B25" s="182" t="s">
        <v>63</v>
      </c>
      <c r="C25" s="147" t="s">
        <v>62</v>
      </c>
      <c r="D25" s="185">
        <v>82000</v>
      </c>
      <c r="E25" s="176"/>
      <c r="F25" s="176">
        <v>82000</v>
      </c>
    </row>
    <row r="26" spans="1:6" ht="62.25" customHeight="1">
      <c r="A26" s="56" t="s">
        <v>38</v>
      </c>
      <c r="B26" s="183" t="s">
        <v>64</v>
      </c>
      <c r="C26" s="137" t="s">
        <v>65</v>
      </c>
      <c r="D26" s="149"/>
      <c r="E26" s="176"/>
      <c r="F26" s="176"/>
    </row>
    <row r="27" spans="1:6" ht="14.25" customHeight="1">
      <c r="A27" s="179" t="s">
        <v>45</v>
      </c>
      <c r="B27" s="182" t="s">
        <v>66</v>
      </c>
      <c r="C27" s="147" t="s">
        <v>67</v>
      </c>
      <c r="D27" s="185"/>
      <c r="E27" s="176"/>
      <c r="F27" s="176"/>
    </row>
    <row r="28" spans="1:6" ht="15.75" customHeight="1">
      <c r="A28" s="56" t="s">
        <v>48</v>
      </c>
      <c r="B28" s="175" t="s">
        <v>68</v>
      </c>
      <c r="C28" s="137" t="s">
        <v>69</v>
      </c>
      <c r="D28" s="149"/>
      <c r="E28" s="176"/>
      <c r="F28" s="176"/>
    </row>
    <row r="29" spans="1:6" ht="29.25" customHeight="1">
      <c r="A29" s="130" t="s">
        <v>51</v>
      </c>
      <c r="B29" s="184" t="s">
        <v>70</v>
      </c>
      <c r="C29" s="187" t="s">
        <v>71</v>
      </c>
      <c r="D29" s="186"/>
      <c r="E29" s="176"/>
      <c r="F29" s="176"/>
    </row>
    <row r="30" spans="1:6" ht="16.5" customHeight="1">
      <c r="A30" s="130" t="s">
        <v>54</v>
      </c>
      <c r="B30" s="181" t="s">
        <v>72</v>
      </c>
      <c r="C30" s="188" t="s">
        <v>73</v>
      </c>
      <c r="D30" s="189"/>
      <c r="E30" s="176"/>
      <c r="F30" s="176"/>
    </row>
    <row r="31" spans="1:3" ht="12.75">
      <c r="A31" s="23"/>
      <c r="B31" s="24"/>
      <c r="C31" s="25"/>
    </row>
  </sheetData>
  <sheetProtection/>
  <mergeCells count="10">
    <mergeCell ref="F7:F9"/>
    <mergeCell ref="D1:F1"/>
    <mergeCell ref="A14:B14"/>
    <mergeCell ref="A23:B23"/>
    <mergeCell ref="A4:D4"/>
    <mergeCell ref="A7:A9"/>
    <mergeCell ref="B7:B9"/>
    <mergeCell ref="C7:C9"/>
    <mergeCell ref="D7:D9"/>
    <mergeCell ref="E7:E9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1.28125" style="1" customWidth="1"/>
    <col min="2" max="2" width="12.421875" style="1" customWidth="1"/>
    <col min="3" max="3" width="42.7109375" style="1" customWidth="1"/>
    <col min="4" max="4" width="16.8515625" style="1" customWidth="1"/>
    <col min="5" max="5" width="17.00390625" style="1" customWidth="1"/>
    <col min="6" max="6" width="18.8515625" style="1" customWidth="1"/>
    <col min="7" max="7" width="15.8515625" style="0" customWidth="1"/>
  </cols>
  <sheetData>
    <row r="1" spans="1:7" ht="28.5" customHeight="1">
      <c r="A1" s="44"/>
      <c r="B1" s="44"/>
      <c r="C1" s="44"/>
      <c r="D1" s="44"/>
      <c r="E1" s="255" t="s">
        <v>248</v>
      </c>
      <c r="F1" s="255"/>
      <c r="G1" s="255"/>
    </row>
    <row r="2" spans="1:7" ht="15.75">
      <c r="A2" s="44"/>
      <c r="B2" s="44"/>
      <c r="C2" s="44"/>
      <c r="D2" s="44"/>
      <c r="E2" s="44"/>
      <c r="F2" s="44"/>
      <c r="G2" s="45"/>
    </row>
    <row r="3" spans="1:7" ht="48.75" customHeight="1">
      <c r="A3" s="274" t="s">
        <v>171</v>
      </c>
      <c r="B3" s="274"/>
      <c r="C3" s="274"/>
      <c r="D3" s="274"/>
      <c r="E3" s="274"/>
      <c r="F3" s="274"/>
      <c r="G3" s="274"/>
    </row>
    <row r="4" spans="1:7" ht="15.75">
      <c r="A4" s="44"/>
      <c r="B4" s="44"/>
      <c r="C4" s="44"/>
      <c r="D4" s="44"/>
      <c r="E4" s="44"/>
      <c r="F4" s="44"/>
      <c r="G4" s="46"/>
    </row>
    <row r="5" spans="1:7" s="27" customFormat="1" ht="20.25" customHeight="1">
      <c r="A5" s="275" t="s">
        <v>0</v>
      </c>
      <c r="B5" s="276" t="s">
        <v>7</v>
      </c>
      <c r="C5" s="276" t="s">
        <v>77</v>
      </c>
      <c r="D5" s="278" t="s">
        <v>75</v>
      </c>
      <c r="E5" s="278" t="s">
        <v>80</v>
      </c>
      <c r="F5" s="278" t="s">
        <v>76</v>
      </c>
      <c r="G5" s="278"/>
    </row>
    <row r="6" spans="1:7" s="27" customFormat="1" ht="65.25" customHeight="1">
      <c r="A6" s="275"/>
      <c r="B6" s="277"/>
      <c r="C6" s="277"/>
      <c r="D6" s="275"/>
      <c r="E6" s="278"/>
      <c r="F6" s="47" t="s">
        <v>78</v>
      </c>
      <c r="G6" s="47" t="s">
        <v>79</v>
      </c>
    </row>
    <row r="7" spans="1:7" ht="9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</row>
    <row r="8" spans="1:7" ht="19.5" customHeight="1">
      <c r="A8" s="75">
        <v>750</v>
      </c>
      <c r="B8" s="75">
        <v>75011</v>
      </c>
      <c r="C8" s="75" t="s">
        <v>127</v>
      </c>
      <c r="D8" s="64">
        <v>98627</v>
      </c>
      <c r="E8" s="64">
        <v>98627</v>
      </c>
      <c r="F8" s="64">
        <v>98627</v>
      </c>
      <c r="G8" s="64"/>
    </row>
    <row r="9" spans="1:7" ht="38.25" customHeight="1">
      <c r="A9" s="57">
        <v>751</v>
      </c>
      <c r="B9" s="57">
        <v>75101</v>
      </c>
      <c r="C9" s="33" t="s">
        <v>128</v>
      </c>
      <c r="D9" s="62">
        <v>1800</v>
      </c>
      <c r="E9" s="62">
        <v>1800</v>
      </c>
      <c r="F9" s="62">
        <v>1800</v>
      </c>
      <c r="G9" s="62"/>
    </row>
    <row r="10" spans="1:7" ht="65.25" customHeight="1">
      <c r="A10" s="57">
        <v>852</v>
      </c>
      <c r="B10" s="57">
        <v>85212</v>
      </c>
      <c r="C10" s="33" t="s">
        <v>134</v>
      </c>
      <c r="D10" s="62">
        <v>1679000</v>
      </c>
      <c r="E10" s="62">
        <v>1679000</v>
      </c>
      <c r="F10" s="62">
        <v>1679000</v>
      </c>
      <c r="G10" s="62"/>
    </row>
    <row r="11" spans="1:7" ht="87.75" customHeight="1">
      <c r="A11" s="76">
        <v>852</v>
      </c>
      <c r="B11" s="76">
        <v>85213</v>
      </c>
      <c r="C11" s="70" t="s">
        <v>138</v>
      </c>
      <c r="D11" s="66">
        <v>3100</v>
      </c>
      <c r="E11" s="66">
        <v>3100</v>
      </c>
      <c r="F11" s="66">
        <v>3100</v>
      </c>
      <c r="G11" s="66"/>
    </row>
    <row r="12" spans="1:7" ht="19.5" customHeight="1">
      <c r="A12" s="271" t="s">
        <v>2</v>
      </c>
      <c r="B12" s="272"/>
      <c r="C12" s="273"/>
      <c r="D12" s="61">
        <f>SUM(D8:D11)</f>
        <v>1782527</v>
      </c>
      <c r="E12" s="61">
        <f>SUM(E8:E11)</f>
        <v>1782527</v>
      </c>
      <c r="F12" s="61">
        <f>SUM(F8:F11)</f>
        <v>1782527</v>
      </c>
      <c r="G12" s="61"/>
    </row>
    <row r="14" ht="12.75">
      <c r="A14" s="8"/>
    </row>
  </sheetData>
  <sheetProtection/>
  <mergeCells count="9">
    <mergeCell ref="E1:G1"/>
    <mergeCell ref="A12:C12"/>
    <mergeCell ref="A3:G3"/>
    <mergeCell ref="A5:A6"/>
    <mergeCell ref="B5:B6"/>
    <mergeCell ref="C5:C6"/>
    <mergeCell ref="D5:D6"/>
    <mergeCell ref="E5:E6"/>
    <mergeCell ref="F5:G5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4">
      <selection activeCell="A3" sqref="A3:J3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15.00390625" style="0" customWidth="1"/>
    <col min="4" max="4" width="16.421875" style="0" customWidth="1"/>
    <col min="5" max="5" width="10.140625" style="0" customWidth="1"/>
    <col min="6" max="6" width="17.28125" style="0" customWidth="1"/>
    <col min="7" max="7" width="13.421875" style="0" customWidth="1"/>
    <col min="8" max="8" width="23.421875" style="0" customWidth="1"/>
    <col min="9" max="9" width="10.57421875" style="0" customWidth="1"/>
    <col min="10" max="11" width="16.7109375" style="0" customWidth="1"/>
  </cols>
  <sheetData>
    <row r="1" spans="5:11" ht="30" customHeight="1">
      <c r="E1" s="213" t="s">
        <v>249</v>
      </c>
      <c r="F1" s="213"/>
      <c r="G1" s="213"/>
      <c r="H1" s="213"/>
      <c r="I1" s="154"/>
      <c r="J1" s="154"/>
      <c r="K1" s="154"/>
    </row>
    <row r="3" spans="1:11" ht="15.7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49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26"/>
      <c r="K4" s="26"/>
    </row>
    <row r="5" spans="1:8" ht="15" customHeight="1">
      <c r="A5" s="245" t="s">
        <v>136</v>
      </c>
      <c r="B5" s="245"/>
      <c r="C5" s="245"/>
      <c r="D5" s="245"/>
      <c r="E5" s="245"/>
      <c r="F5" s="245"/>
      <c r="G5" s="245"/>
      <c r="H5" s="245"/>
    </row>
    <row r="6" spans="1:7" ht="15" customHeight="1">
      <c r="A6" s="29"/>
      <c r="B6" s="29"/>
      <c r="C6" s="29"/>
      <c r="D6" s="29"/>
      <c r="E6" s="29"/>
      <c r="F6" s="29"/>
      <c r="G6" s="29"/>
    </row>
    <row r="7" spans="1:8" ht="18" customHeight="1">
      <c r="A7" s="1"/>
      <c r="B7" s="1"/>
      <c r="C7" s="1"/>
      <c r="D7" s="1"/>
      <c r="E7" s="1"/>
      <c r="F7" s="1"/>
      <c r="G7" s="1"/>
      <c r="H7" s="26"/>
    </row>
    <row r="8" spans="1:8" ht="42" customHeight="1">
      <c r="A8" s="285" t="s">
        <v>31</v>
      </c>
      <c r="B8" s="282" t="s">
        <v>82</v>
      </c>
      <c r="C8" s="282" t="s">
        <v>85</v>
      </c>
      <c r="D8" s="279" t="s">
        <v>86</v>
      </c>
      <c r="E8" s="280"/>
      <c r="F8" s="279" t="s">
        <v>109</v>
      </c>
      <c r="G8" s="281"/>
      <c r="H8" s="282" t="s">
        <v>87</v>
      </c>
    </row>
    <row r="9" spans="1:8" ht="16.5" customHeight="1">
      <c r="A9" s="286"/>
      <c r="B9" s="288"/>
      <c r="C9" s="283"/>
      <c r="D9" s="282" t="s">
        <v>83</v>
      </c>
      <c r="E9" s="31" t="s">
        <v>11</v>
      </c>
      <c r="F9" s="282" t="s">
        <v>83</v>
      </c>
      <c r="G9" s="18" t="s">
        <v>11</v>
      </c>
      <c r="H9" s="283"/>
    </row>
    <row r="10" spans="1:8" ht="19.5" customHeight="1">
      <c r="A10" s="286"/>
      <c r="B10" s="288"/>
      <c r="C10" s="283"/>
      <c r="D10" s="283"/>
      <c r="E10" s="282" t="s">
        <v>110</v>
      </c>
      <c r="F10" s="283"/>
      <c r="G10" s="282" t="s">
        <v>111</v>
      </c>
      <c r="H10" s="283"/>
    </row>
    <row r="11" spans="1:8" ht="44.25" customHeight="1">
      <c r="A11" s="287"/>
      <c r="B11" s="289"/>
      <c r="C11" s="284"/>
      <c r="D11" s="284"/>
      <c r="E11" s="284"/>
      <c r="F11" s="284"/>
      <c r="G11" s="284"/>
      <c r="H11" s="284"/>
    </row>
    <row r="12" spans="1:12" s="13" customFormat="1" ht="19.5" customHeight="1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/>
      <c r="J12"/>
      <c r="K12"/>
      <c r="L12"/>
    </row>
    <row r="13" spans="1:8" ht="14.25" customHeight="1">
      <c r="A13" s="63" t="s">
        <v>129</v>
      </c>
      <c r="B13" s="50" t="s">
        <v>130</v>
      </c>
      <c r="C13" s="77">
        <v>41262</v>
      </c>
      <c r="D13" s="64">
        <v>2500400</v>
      </c>
      <c r="E13" s="64"/>
      <c r="F13" s="64">
        <v>2495942</v>
      </c>
      <c r="G13" s="64"/>
      <c r="H13" s="64">
        <v>45720</v>
      </c>
    </row>
    <row r="14" spans="1:8" ht="31.5">
      <c r="A14" s="51" t="s">
        <v>34</v>
      </c>
      <c r="B14" s="52" t="s">
        <v>131</v>
      </c>
      <c r="C14" s="155">
        <v>41262</v>
      </c>
      <c r="D14" s="65">
        <v>2500400</v>
      </c>
      <c r="E14" s="62"/>
      <c r="F14" s="62">
        <v>2495942</v>
      </c>
      <c r="G14" s="62"/>
      <c r="H14" s="62">
        <v>45720</v>
      </c>
    </row>
    <row r="15" spans="1:8" ht="15.75">
      <c r="A15" s="271" t="s">
        <v>2</v>
      </c>
      <c r="B15" s="273"/>
      <c r="C15" s="61">
        <v>41262</v>
      </c>
      <c r="D15" s="61">
        <v>2500400</v>
      </c>
      <c r="E15" s="61"/>
      <c r="F15" s="61">
        <v>2495942</v>
      </c>
      <c r="G15" s="61"/>
      <c r="H15" s="61">
        <v>45720</v>
      </c>
    </row>
    <row r="16" ht="12.75">
      <c r="A16" s="30"/>
    </row>
    <row r="17" ht="12.75">
      <c r="A17" s="30"/>
    </row>
    <row r="22" ht="12.75">
      <c r="G22" t="s">
        <v>148</v>
      </c>
    </row>
  </sheetData>
  <sheetProtection/>
  <mergeCells count="14">
    <mergeCell ref="A15:B15"/>
    <mergeCell ref="E1:H1"/>
    <mergeCell ref="A5:H5"/>
    <mergeCell ref="A8:A11"/>
    <mergeCell ref="B8:B11"/>
    <mergeCell ref="C8:C11"/>
    <mergeCell ref="D8:E8"/>
    <mergeCell ref="F8:G8"/>
    <mergeCell ref="H8:H11"/>
    <mergeCell ref="D9:D11"/>
    <mergeCell ref="F9:F11"/>
    <mergeCell ref="A3:J3"/>
    <mergeCell ref="E10:E11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7">
      <selection activeCell="A19" sqref="A19:D19"/>
    </sheetView>
  </sheetViews>
  <sheetFormatPr defaultColWidth="9.140625" defaultRowHeight="12.75"/>
  <cols>
    <col min="1" max="1" width="3.28125" style="1" customWidth="1"/>
    <col min="2" max="2" width="4.00390625" style="1" customWidth="1"/>
    <col min="3" max="3" width="5.140625" style="1" customWidth="1"/>
    <col min="4" max="4" width="20.140625" style="1" customWidth="1"/>
    <col min="5" max="5" width="8.00390625" style="1" customWidth="1"/>
    <col min="6" max="6" width="13.57421875" style="1" customWidth="1"/>
    <col min="7" max="7" width="11.28125" style="1" customWidth="1"/>
    <col min="8" max="8" width="13.00390625" style="1" customWidth="1"/>
    <col min="9" max="9" width="11.7109375" style="1" customWidth="1"/>
    <col min="10" max="10" width="12.421875" style="1" customWidth="1"/>
    <col min="11" max="11" width="12.28125" style="1" customWidth="1"/>
    <col min="12" max="12" width="8.7109375" style="1" customWidth="1"/>
    <col min="13" max="13" width="12.7109375" style="1" customWidth="1"/>
    <col min="14" max="14" width="13.140625" style="1" customWidth="1"/>
    <col min="15" max="15" width="12.421875" style="1" customWidth="1"/>
    <col min="16" max="16" width="12.8515625" style="1" customWidth="1"/>
    <col min="17" max="17" width="8.7109375" style="1" customWidth="1"/>
    <col min="18" max="16384" width="9.140625" style="1" customWidth="1"/>
  </cols>
  <sheetData>
    <row r="1" spans="1:17" ht="24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255" t="s">
        <v>250</v>
      </c>
      <c r="L1" s="255"/>
      <c r="M1" s="255"/>
      <c r="N1" s="255"/>
      <c r="O1" s="255"/>
      <c r="P1"/>
      <c r="Q1"/>
    </row>
    <row r="2" spans="1:17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/>
      <c r="Q2"/>
    </row>
    <row r="3" spans="1:17" ht="9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/>
      <c r="Q3"/>
    </row>
    <row r="4" spans="1:17" ht="15.75">
      <c r="A4" s="274" t="s">
        <v>103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/>
      <c r="Q4"/>
    </row>
    <row r="5" spans="1:17" ht="10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48"/>
      <c r="P5"/>
      <c r="Q5"/>
    </row>
    <row r="6" spans="1:17" s="32" customFormat="1" ht="19.5" customHeight="1">
      <c r="A6" s="291" t="s">
        <v>31</v>
      </c>
      <c r="B6" s="291" t="s">
        <v>0</v>
      </c>
      <c r="C6" s="291" t="s">
        <v>88</v>
      </c>
      <c r="D6" s="290" t="s">
        <v>104</v>
      </c>
      <c r="E6" s="292" t="s">
        <v>105</v>
      </c>
      <c r="F6" s="290" t="s">
        <v>89</v>
      </c>
      <c r="G6" s="292" t="s">
        <v>100</v>
      </c>
      <c r="H6" s="290" t="s">
        <v>90</v>
      </c>
      <c r="I6" s="290"/>
      <c r="J6" s="290"/>
      <c r="K6" s="290"/>
      <c r="L6" s="290"/>
      <c r="M6" s="290"/>
      <c r="N6" s="290"/>
      <c r="O6" s="290" t="s">
        <v>91</v>
      </c>
      <c r="P6"/>
      <c r="Q6"/>
    </row>
    <row r="7" spans="1:17" s="32" customFormat="1" ht="19.5" customHeight="1">
      <c r="A7" s="291"/>
      <c r="B7" s="291"/>
      <c r="C7" s="291"/>
      <c r="D7" s="290"/>
      <c r="E7" s="293"/>
      <c r="F7" s="290"/>
      <c r="G7" s="293"/>
      <c r="H7" s="290" t="s">
        <v>106</v>
      </c>
      <c r="I7" s="290" t="s">
        <v>92</v>
      </c>
      <c r="J7" s="290"/>
      <c r="K7" s="290"/>
      <c r="L7" s="290"/>
      <c r="M7" s="290" t="s">
        <v>101</v>
      </c>
      <c r="N7" s="290" t="s">
        <v>108</v>
      </c>
      <c r="O7" s="290"/>
      <c r="P7"/>
      <c r="Q7"/>
    </row>
    <row r="8" spans="1:17" s="32" customFormat="1" ht="29.25" customHeight="1">
      <c r="A8" s="291"/>
      <c r="B8" s="291"/>
      <c r="C8" s="291"/>
      <c r="D8" s="290"/>
      <c r="E8" s="293"/>
      <c r="F8" s="290"/>
      <c r="G8" s="293"/>
      <c r="H8" s="290"/>
      <c r="I8" s="290" t="s">
        <v>93</v>
      </c>
      <c r="J8" s="290" t="s">
        <v>107</v>
      </c>
      <c r="K8" s="290" t="s">
        <v>102</v>
      </c>
      <c r="L8" s="290" t="s">
        <v>94</v>
      </c>
      <c r="M8" s="290"/>
      <c r="N8" s="290"/>
      <c r="O8" s="290"/>
      <c r="P8"/>
      <c r="Q8"/>
    </row>
    <row r="9" spans="1:17" s="32" customFormat="1" ht="19.5" customHeight="1">
      <c r="A9" s="291"/>
      <c r="B9" s="291"/>
      <c r="C9" s="291"/>
      <c r="D9" s="290"/>
      <c r="E9" s="293"/>
      <c r="F9" s="290"/>
      <c r="G9" s="293"/>
      <c r="H9" s="290"/>
      <c r="I9" s="290"/>
      <c r="J9" s="290"/>
      <c r="K9" s="290"/>
      <c r="L9" s="290"/>
      <c r="M9" s="290"/>
      <c r="N9" s="290"/>
      <c r="O9" s="290"/>
      <c r="P9"/>
      <c r="Q9"/>
    </row>
    <row r="10" spans="1:17" s="32" customFormat="1" ht="19.5" customHeight="1">
      <c r="A10" s="291"/>
      <c r="B10" s="291"/>
      <c r="C10" s="291"/>
      <c r="D10" s="290"/>
      <c r="E10" s="294"/>
      <c r="F10" s="290"/>
      <c r="G10" s="294"/>
      <c r="H10" s="290"/>
      <c r="I10" s="290"/>
      <c r="J10" s="290"/>
      <c r="K10" s="290"/>
      <c r="L10" s="290"/>
      <c r="M10" s="290"/>
      <c r="N10" s="290"/>
      <c r="O10" s="290"/>
      <c r="P10"/>
      <c r="Q10"/>
    </row>
    <row r="11" spans="1:17" ht="10.5" customHeight="1">
      <c r="A11" s="137">
        <v>1</v>
      </c>
      <c r="B11" s="137">
        <v>2</v>
      </c>
      <c r="C11" s="137">
        <v>3</v>
      </c>
      <c r="D11" s="137">
        <v>4</v>
      </c>
      <c r="E11" s="137">
        <v>5</v>
      </c>
      <c r="F11" s="137">
        <v>6</v>
      </c>
      <c r="G11" s="137">
        <v>7</v>
      </c>
      <c r="H11" s="137">
        <v>8</v>
      </c>
      <c r="I11" s="137">
        <v>9</v>
      </c>
      <c r="J11" s="137">
        <v>10</v>
      </c>
      <c r="K11" s="137">
        <v>11</v>
      </c>
      <c r="L11" s="137">
        <v>12</v>
      </c>
      <c r="M11" s="137">
        <v>13</v>
      </c>
      <c r="N11" s="137">
        <v>14</v>
      </c>
      <c r="O11" s="137">
        <v>15</v>
      </c>
      <c r="P11"/>
      <c r="Q11"/>
    </row>
    <row r="12" spans="1:17" ht="37.5" customHeight="1">
      <c r="A12" s="138" t="s">
        <v>34</v>
      </c>
      <c r="B12" s="139" t="s">
        <v>157</v>
      </c>
      <c r="C12" s="140" t="s">
        <v>159</v>
      </c>
      <c r="D12" s="141" t="s">
        <v>163</v>
      </c>
      <c r="E12" s="142" t="s">
        <v>164</v>
      </c>
      <c r="F12" s="143">
        <v>750000</v>
      </c>
      <c r="G12" s="143">
        <v>99803</v>
      </c>
      <c r="H12" s="143">
        <v>111000</v>
      </c>
      <c r="I12" s="143">
        <v>111000</v>
      </c>
      <c r="J12" s="150" t="s">
        <v>155</v>
      </c>
      <c r="K12" s="141" t="s">
        <v>95</v>
      </c>
      <c r="L12" s="151" t="s">
        <v>155</v>
      </c>
      <c r="M12" s="143">
        <v>322000</v>
      </c>
      <c r="N12" s="143">
        <v>217197</v>
      </c>
      <c r="O12" s="142" t="s">
        <v>133</v>
      </c>
      <c r="P12"/>
      <c r="Q12"/>
    </row>
    <row r="13" spans="1:17" ht="55.5" customHeight="1">
      <c r="A13" s="144" t="s">
        <v>36</v>
      </c>
      <c r="B13" s="139" t="s">
        <v>157</v>
      </c>
      <c r="C13" s="140" t="s">
        <v>159</v>
      </c>
      <c r="D13" s="141" t="s">
        <v>165</v>
      </c>
      <c r="E13" s="142" t="s">
        <v>166</v>
      </c>
      <c r="F13" s="143">
        <v>700000</v>
      </c>
      <c r="G13" s="149">
        <v>0</v>
      </c>
      <c r="H13" s="143">
        <v>55000</v>
      </c>
      <c r="I13" s="143">
        <v>55000</v>
      </c>
      <c r="J13" s="150" t="s">
        <v>155</v>
      </c>
      <c r="K13" s="141" t="s">
        <v>95</v>
      </c>
      <c r="L13" s="151" t="s">
        <v>155</v>
      </c>
      <c r="M13" s="143">
        <v>300000</v>
      </c>
      <c r="N13" s="143">
        <v>345000</v>
      </c>
      <c r="O13" s="142" t="s">
        <v>133</v>
      </c>
      <c r="P13"/>
      <c r="Q13"/>
    </row>
    <row r="14" spans="1:17" ht="48">
      <c r="A14" s="144" t="s">
        <v>38</v>
      </c>
      <c r="B14" s="139" t="s">
        <v>157</v>
      </c>
      <c r="C14" s="140" t="s">
        <v>159</v>
      </c>
      <c r="D14" s="141" t="s">
        <v>167</v>
      </c>
      <c r="E14" s="142" t="s">
        <v>132</v>
      </c>
      <c r="F14" s="143">
        <v>220000</v>
      </c>
      <c r="G14" s="149">
        <v>0</v>
      </c>
      <c r="H14" s="143">
        <v>22000</v>
      </c>
      <c r="I14" s="150" t="s">
        <v>155</v>
      </c>
      <c r="J14" s="150" t="s">
        <v>155</v>
      </c>
      <c r="K14" s="141" t="s">
        <v>95</v>
      </c>
      <c r="L14" s="151" t="s">
        <v>155</v>
      </c>
      <c r="M14" s="143">
        <v>198000</v>
      </c>
      <c r="N14" s="150" t="s">
        <v>155</v>
      </c>
      <c r="O14" s="142" t="s">
        <v>133</v>
      </c>
      <c r="P14"/>
      <c r="Q14"/>
    </row>
    <row r="15" spans="1:17" ht="22.5" customHeight="1">
      <c r="A15" s="144" t="s">
        <v>45</v>
      </c>
      <c r="B15" s="139" t="s">
        <v>157</v>
      </c>
      <c r="C15" s="140" t="s">
        <v>159</v>
      </c>
      <c r="D15" s="141" t="s">
        <v>168</v>
      </c>
      <c r="E15" s="142" t="s">
        <v>169</v>
      </c>
      <c r="F15" s="143">
        <v>6385298</v>
      </c>
      <c r="G15" s="143">
        <v>85298</v>
      </c>
      <c r="H15" s="143">
        <v>1000000</v>
      </c>
      <c r="I15" s="143">
        <v>300000</v>
      </c>
      <c r="J15" s="143">
        <v>700000</v>
      </c>
      <c r="K15" s="141" t="s">
        <v>95</v>
      </c>
      <c r="L15" s="151" t="s">
        <v>155</v>
      </c>
      <c r="M15" s="143">
        <v>3300000</v>
      </c>
      <c r="N15" s="143">
        <v>2000000</v>
      </c>
      <c r="O15" s="142" t="s">
        <v>133</v>
      </c>
      <c r="P15"/>
      <c r="Q15"/>
    </row>
    <row r="16" spans="1:17" ht="84">
      <c r="A16" s="144" t="s">
        <v>48</v>
      </c>
      <c r="B16" s="139" t="s">
        <v>123</v>
      </c>
      <c r="C16" s="140" t="s">
        <v>124</v>
      </c>
      <c r="D16" s="141" t="s">
        <v>170</v>
      </c>
      <c r="E16" s="142" t="s">
        <v>132</v>
      </c>
      <c r="F16" s="143">
        <v>880000</v>
      </c>
      <c r="G16" s="150" t="s">
        <v>155</v>
      </c>
      <c r="H16" s="143">
        <v>30000</v>
      </c>
      <c r="I16" s="143">
        <v>30000</v>
      </c>
      <c r="J16" s="150" t="s">
        <v>155</v>
      </c>
      <c r="K16" s="141" t="s">
        <v>95</v>
      </c>
      <c r="L16" s="151" t="s">
        <v>155</v>
      </c>
      <c r="M16" s="143">
        <v>850000</v>
      </c>
      <c r="N16" s="150" t="s">
        <v>155</v>
      </c>
      <c r="O16" s="142" t="s">
        <v>133</v>
      </c>
      <c r="P16"/>
      <c r="Q16"/>
    </row>
    <row r="17" spans="1:17" ht="60">
      <c r="A17" s="147" t="s">
        <v>51</v>
      </c>
      <c r="B17" s="148" t="s">
        <v>123</v>
      </c>
      <c r="C17" s="140" t="s">
        <v>124</v>
      </c>
      <c r="D17" s="141" t="s">
        <v>149</v>
      </c>
      <c r="E17" s="142" t="s">
        <v>132</v>
      </c>
      <c r="F17" s="143">
        <v>530000</v>
      </c>
      <c r="G17" s="150" t="s">
        <v>155</v>
      </c>
      <c r="H17" s="143">
        <v>30000</v>
      </c>
      <c r="I17" s="143">
        <v>30000</v>
      </c>
      <c r="J17" s="150" t="s">
        <v>155</v>
      </c>
      <c r="K17" s="141" t="s">
        <v>95</v>
      </c>
      <c r="L17" s="151" t="s">
        <v>155</v>
      </c>
      <c r="M17" s="143">
        <v>500000</v>
      </c>
      <c r="N17" s="150" t="s">
        <v>155</v>
      </c>
      <c r="O17" s="142" t="s">
        <v>133</v>
      </c>
      <c r="P17"/>
      <c r="Q17"/>
    </row>
    <row r="18" spans="1:17" ht="48">
      <c r="A18" s="147">
        <v>7</v>
      </c>
      <c r="B18" s="148" t="s">
        <v>126</v>
      </c>
      <c r="C18" s="140" t="s">
        <v>255</v>
      </c>
      <c r="D18" s="141" t="s">
        <v>254</v>
      </c>
      <c r="E18" s="142" t="s">
        <v>166</v>
      </c>
      <c r="F18" s="143">
        <v>5250000</v>
      </c>
      <c r="G18" s="150" t="s">
        <v>155</v>
      </c>
      <c r="H18" s="143">
        <v>30000</v>
      </c>
      <c r="I18" s="143">
        <v>30000</v>
      </c>
      <c r="J18" s="150" t="s">
        <v>155</v>
      </c>
      <c r="K18" s="141" t="s">
        <v>95</v>
      </c>
      <c r="L18" s="151" t="s">
        <v>155</v>
      </c>
      <c r="M18" s="143">
        <v>2610000</v>
      </c>
      <c r="N18" s="143">
        <v>2610000</v>
      </c>
      <c r="O18" s="142" t="s">
        <v>133</v>
      </c>
      <c r="P18"/>
      <c r="Q18"/>
    </row>
    <row r="19" spans="1:17" ht="12.75">
      <c r="A19" s="295" t="s">
        <v>2</v>
      </c>
      <c r="B19" s="295"/>
      <c r="C19" s="295"/>
      <c r="D19" s="295"/>
      <c r="E19" s="145"/>
      <c r="F19" s="143">
        <f>SUM(F12:F18)</f>
        <v>14715298</v>
      </c>
      <c r="G19" s="143">
        <f>SUM(G12:G18)</f>
        <v>185101</v>
      </c>
      <c r="H19" s="143">
        <f>SUM(H12:H18)</f>
        <v>1278000</v>
      </c>
      <c r="I19" s="143">
        <f>SUM(I12:I18)</f>
        <v>556000</v>
      </c>
      <c r="J19" s="143">
        <f>SUM(J12:J18)</f>
        <v>700000</v>
      </c>
      <c r="K19" s="142"/>
      <c r="L19" s="142"/>
      <c r="M19" s="143">
        <f>SUM(M12:M18)</f>
        <v>8080000</v>
      </c>
      <c r="N19" s="143">
        <f>SUM(N12:N18)</f>
        <v>5172197</v>
      </c>
      <c r="O19" s="146" t="s">
        <v>84</v>
      </c>
      <c r="P19"/>
      <c r="Q19"/>
    </row>
    <row r="20" spans="1:17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/>
      <c r="Q20"/>
    </row>
    <row r="21" spans="1:17" ht="12.75">
      <c r="A21" s="39" t="s">
        <v>96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/>
      <c r="Q21"/>
    </row>
    <row r="22" spans="1:17" ht="12.75">
      <c r="A22" s="39" t="s">
        <v>97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/>
      <c r="Q22"/>
    </row>
    <row r="23" spans="1:15" ht="12.75">
      <c r="A23" s="39" t="s">
        <v>98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2.75">
      <c r="A24" s="39" t="s">
        <v>99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</sheetData>
  <sheetProtection/>
  <mergeCells count="20">
    <mergeCell ref="G6:G10"/>
    <mergeCell ref="A19:D19"/>
    <mergeCell ref="A4:O4"/>
    <mergeCell ref="H6:N6"/>
    <mergeCell ref="O6:O10"/>
    <mergeCell ref="I7:L7"/>
    <mergeCell ref="M7:M10"/>
    <mergeCell ref="N7:N10"/>
    <mergeCell ref="I8:I10"/>
    <mergeCell ref="J8:J10"/>
    <mergeCell ref="K1:O1"/>
    <mergeCell ref="L8:L10"/>
    <mergeCell ref="A6:A10"/>
    <mergeCell ref="B6:B10"/>
    <mergeCell ref="C6:C10"/>
    <mergeCell ref="D6:D10"/>
    <mergeCell ref="E6:E10"/>
    <mergeCell ref="H7:H10"/>
    <mergeCell ref="K8:K10"/>
    <mergeCell ref="F6:F10"/>
  </mergeCells>
  <printOptions horizontalCentered="1" verticalCentered="1"/>
  <pageMargins left="0.03937007874015748" right="0.03937007874015748" top="0" bottom="0.5118110236220472" header="0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Standard</cp:lastModifiedBy>
  <cp:lastPrinted>2010-03-15T10:18:15Z</cp:lastPrinted>
  <dcterms:created xsi:type="dcterms:W3CDTF">2009-10-15T10:17:39Z</dcterms:created>
  <dcterms:modified xsi:type="dcterms:W3CDTF">2010-03-16T09:04:50Z</dcterms:modified>
  <cp:category/>
  <cp:version/>
  <cp:contentType/>
  <cp:contentStatus/>
</cp:coreProperties>
</file>