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98" i="1" l="1"/>
  <c r="D98" i="1"/>
  <c r="F97" i="1"/>
  <c r="D97" i="1"/>
  <c r="F96" i="1"/>
  <c r="D96" i="1"/>
  <c r="F95" i="1"/>
  <c r="D95" i="1"/>
  <c r="F89" i="1"/>
  <c r="D89" i="1"/>
  <c r="F88" i="1"/>
  <c r="D88" i="1"/>
  <c r="F87" i="1"/>
  <c r="D87" i="1"/>
  <c r="F86" i="1"/>
  <c r="D86" i="1"/>
  <c r="F81" i="1"/>
  <c r="D81" i="1"/>
  <c r="F80" i="1"/>
  <c r="D80" i="1"/>
  <c r="F79" i="1"/>
  <c r="D79" i="1"/>
  <c r="F78" i="1"/>
  <c r="D78" i="1"/>
  <c r="F77" i="1"/>
  <c r="D77" i="1"/>
  <c r="F72" i="1"/>
  <c r="D72" i="1"/>
  <c r="F71" i="1"/>
  <c r="D71" i="1"/>
  <c r="F70" i="1"/>
  <c r="D70" i="1"/>
  <c r="F69" i="1"/>
  <c r="D69" i="1"/>
  <c r="F68" i="1"/>
  <c r="D68" i="1"/>
  <c r="D63" i="1"/>
  <c r="D62" i="1"/>
  <c r="D61" i="1"/>
  <c r="D60" i="1"/>
  <c r="D59" i="1"/>
  <c r="F63" i="1"/>
  <c r="F62" i="1"/>
  <c r="F61" i="1"/>
  <c r="F60" i="1"/>
  <c r="F59" i="1"/>
  <c r="F46" i="1"/>
  <c r="D46" i="1"/>
  <c r="F45" i="1"/>
  <c r="D45" i="1"/>
  <c r="F44" i="1"/>
  <c r="D44" i="1"/>
  <c r="F43" i="1"/>
  <c r="D43" i="1"/>
  <c r="F42" i="1"/>
  <c r="D42" i="1"/>
  <c r="F31" i="1"/>
  <c r="D31" i="1"/>
  <c r="F30" i="1"/>
  <c r="D30" i="1"/>
  <c r="F29" i="1"/>
  <c r="D29" i="1"/>
  <c r="F28" i="1"/>
  <c r="D28" i="1"/>
  <c r="D20" i="1"/>
  <c r="D19" i="1"/>
  <c r="D18" i="1"/>
  <c r="D17" i="1"/>
  <c r="F20" i="1"/>
  <c r="F19" i="1"/>
  <c r="F18" i="1"/>
  <c r="F17" i="1"/>
  <c r="F10" i="1"/>
  <c r="F8" i="1"/>
  <c r="F9" i="1"/>
  <c r="F7" i="1"/>
  <c r="D10" i="1"/>
  <c r="D9" i="1"/>
  <c r="D8" i="1"/>
  <c r="D7" i="1"/>
  <c r="G86" i="1" l="1"/>
  <c r="G30" i="1"/>
  <c r="G78" i="1"/>
  <c r="G80" i="1"/>
  <c r="G88" i="1"/>
  <c r="G59" i="1"/>
  <c r="G63" i="1"/>
  <c r="G96" i="1"/>
  <c r="G43" i="1"/>
  <c r="G69" i="1"/>
  <c r="G71" i="1"/>
  <c r="G98" i="1"/>
  <c r="G95" i="1"/>
  <c r="G97" i="1"/>
  <c r="G87" i="1"/>
  <c r="G89" i="1"/>
  <c r="G81" i="1"/>
  <c r="G77" i="1"/>
  <c r="G79" i="1"/>
  <c r="G68" i="1"/>
  <c r="G70" i="1"/>
  <c r="G72" i="1"/>
  <c r="G60" i="1"/>
  <c r="G62" i="1"/>
  <c r="G61" i="1"/>
  <c r="G42" i="1"/>
  <c r="G45" i="1"/>
  <c r="G44" i="1"/>
  <c r="G46" i="1"/>
  <c r="G28" i="1"/>
  <c r="G29" i="1"/>
  <c r="G31" i="1"/>
  <c r="G7" i="1"/>
  <c r="G9" i="1"/>
  <c r="G19" i="1"/>
  <c r="G8" i="1"/>
  <c r="G10" i="1"/>
  <c r="G17" i="1"/>
  <c r="G18" i="1"/>
  <c r="G20" i="1"/>
</calcChain>
</file>

<file path=xl/sharedStrings.xml><?xml version="1.0" encoding="utf-8"?>
<sst xmlns="http://schemas.openxmlformats.org/spreadsheetml/2006/main" count="153" uniqueCount="27">
  <si>
    <t>Nr Oferty</t>
  </si>
  <si>
    <t xml:space="preserve">Punktacja za cenę </t>
  </si>
  <si>
    <t xml:space="preserve">Punktacja za gwarancję </t>
  </si>
  <si>
    <t xml:space="preserve"> ŁĄCZNA PUNKTACJA</t>
  </si>
  <si>
    <t>1.</t>
  </si>
  <si>
    <t>2.</t>
  </si>
  <si>
    <t>3.</t>
  </si>
  <si>
    <t>4.</t>
  </si>
  <si>
    <t>Cena</t>
  </si>
  <si>
    <t>Gwarancja w m-ce</t>
  </si>
  <si>
    <t>5.</t>
  </si>
  <si>
    <t>Załącznik nr 1</t>
  </si>
  <si>
    <t>Część IV Budowa odcinka sieci wodociągowej w ulicy Klonowej w Wyględach</t>
  </si>
  <si>
    <t>Część III Budowa odcinka sieci wodociągowej w Grądach</t>
  </si>
  <si>
    <t>Część II Budowa odcinka sieci wodociągowej w Grądach</t>
  </si>
  <si>
    <t xml:space="preserve">Część I Budowa odcinka sieci wodociągowej w Zaborówku </t>
  </si>
  <si>
    <t>Część V Budowa odcinka sieci wodociągowej w ulicy Makowej w Wyględach</t>
  </si>
  <si>
    <t>Nazwa wykonawcy</t>
  </si>
  <si>
    <t>Część VI Budowa odcinka sieci wodociągowej w ulicy Modrzewiowej w Wyględach</t>
  </si>
  <si>
    <t>Część VII Budowa odcinka sieci wodociągowej w ulicy Szmaragdowej w Wyględach</t>
  </si>
  <si>
    <t xml:space="preserve">Część VIII Budowa odcinka sieci wodociągowej w Wyględach </t>
  </si>
  <si>
    <t xml:space="preserve">Część IX Budowa odcinka sieci wodociągowej we wsi Wąsy Kolonia </t>
  </si>
  <si>
    <t>Zakład Instalacyjny i Remontowo – Budowlany R. Zwierzchowski</t>
  </si>
  <si>
    <t>GRAND-BUD Z. Siekierski</t>
  </si>
  <si>
    <t>Usługi Transportowe D. Dziewulski</t>
  </si>
  <si>
    <t xml:space="preserve">„NAPARTY” Usługi Wodno-Kanalizacyjne J. Naparty </t>
  </si>
  <si>
    <t xml:space="preserve">P.U.H MEGA 
Marcin Karcz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</si>
</sst>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3" xfId="0" applyFont="1" applyBorder="1"/>
    <xf numFmtId="0" fontId="1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2" fontId="1" fillId="0" borderId="3" xfId="0" applyNumberFormat="1" applyFont="1" applyBorder="1"/>
    <xf numFmtId="164" fontId="5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/>
    <xf numFmtId="2" fontId="1" fillId="0" borderId="4" xfId="0" applyNumberFormat="1" applyFont="1" applyBorder="1"/>
    <xf numFmtId="2" fontId="5" fillId="0" borderId="1" xfId="0" applyNumberFormat="1" applyFont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5" fillId="0" borderId="3" xfId="0" applyFont="1" applyBorder="1"/>
    <xf numFmtId="2" fontId="5" fillId="0" borderId="3" xfId="0" applyNumberFormat="1" applyFont="1" applyBorder="1"/>
    <xf numFmtId="0" fontId="5" fillId="0" borderId="4" xfId="0" applyFont="1" applyBorder="1"/>
    <xf numFmtId="2" fontId="5" fillId="0" borderId="4" xfId="0" applyNumberFormat="1" applyFont="1" applyBorder="1"/>
    <xf numFmtId="2" fontId="5" fillId="0" borderId="5" xfId="0" applyNumberFormat="1" applyFont="1" applyBorder="1" applyAlignment="1">
      <alignment horizontal="right" vertical="center" wrapText="1"/>
    </xf>
    <xf numFmtId="2" fontId="7" fillId="0" borderId="3" xfId="0" applyNumberFormat="1" applyFont="1" applyBorder="1"/>
    <xf numFmtId="2" fontId="4" fillId="0" borderId="3" xfId="0" applyNumberFormat="1" applyFont="1" applyBorder="1"/>
    <xf numFmtId="2" fontId="4" fillId="0" borderId="2" xfId="0" applyNumberFormat="1" applyFont="1" applyBorder="1" applyAlignment="1">
      <alignment horizontal="right" vertical="center" wrapText="1"/>
    </xf>
    <xf numFmtId="0" fontId="1" fillId="0" borderId="6" xfId="0" applyFont="1" applyBorder="1"/>
    <xf numFmtId="2" fontId="1" fillId="0" borderId="7" xfId="0" applyNumberFormat="1" applyFont="1" applyBorder="1"/>
    <xf numFmtId="0" fontId="5" fillId="0" borderId="6" xfId="0" applyFont="1" applyBorder="1"/>
    <xf numFmtId="0" fontId="5" fillId="0" borderId="8" xfId="0" applyFont="1" applyBorder="1"/>
    <xf numFmtId="2" fontId="5" fillId="0" borderId="7" xfId="0" applyNumberFormat="1" applyFont="1" applyBorder="1"/>
    <xf numFmtId="2" fontId="5" fillId="0" borderId="9" xfId="0" applyNumberFormat="1" applyFont="1" applyBorder="1"/>
    <xf numFmtId="2" fontId="4" fillId="0" borderId="1" xfId="0" applyNumberFormat="1" applyFont="1" applyBorder="1"/>
    <xf numFmtId="0" fontId="7" fillId="0" borderId="0" xfId="0" applyFont="1"/>
    <xf numFmtId="0" fontId="5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1" fillId="0" borderId="8" xfId="0" applyFont="1" applyBorder="1"/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/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/>
    <xf numFmtId="0" fontId="8" fillId="0" borderId="6" xfId="0" applyFont="1" applyBorder="1" applyAlignment="1">
      <alignment vertical="center" wrapText="1"/>
    </xf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8" fillId="0" borderId="0" xfId="0" applyFont="1" applyBorder="1" applyAlignment="1">
      <alignment wrapText="1"/>
    </xf>
    <xf numFmtId="2" fontId="1" fillId="0" borderId="0" xfId="0" applyNumberFormat="1" applyFont="1" applyBorder="1"/>
    <xf numFmtId="164" fontId="5" fillId="0" borderId="0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topLeftCell="A90" zoomScaleNormal="100" workbookViewId="0">
      <selection sqref="A1:XFD3"/>
    </sheetView>
  </sheetViews>
  <sheetFormatPr defaultRowHeight="15" x14ac:dyDescent="0.25"/>
  <cols>
    <col min="1" max="1" width="6.42578125" customWidth="1"/>
    <col min="2" max="2" width="12.85546875" customWidth="1"/>
    <col min="3" max="3" width="10.5703125" customWidth="1"/>
    <col min="4" max="4" width="11.28515625" customWidth="1"/>
    <col min="5" max="5" width="11.42578125" customWidth="1"/>
    <col min="6" max="6" width="13" customWidth="1"/>
    <col min="7" max="7" width="13.140625" customWidth="1"/>
  </cols>
  <sheetData>
    <row r="1" spans="1:8" hidden="1" x14ac:dyDescent="0.25"/>
    <row r="2" spans="1:8" hidden="1" x14ac:dyDescent="0.25"/>
    <row r="3" spans="1:8" hidden="1" x14ac:dyDescent="0.25"/>
    <row r="4" spans="1:8" x14ac:dyDescent="0.25">
      <c r="F4" s="28" t="s">
        <v>11</v>
      </c>
      <c r="G4" s="28"/>
    </row>
    <row r="5" spans="1:8" x14ac:dyDescent="0.25">
      <c r="A5" s="48" t="s">
        <v>15</v>
      </c>
      <c r="B5" s="51"/>
      <c r="C5" s="51"/>
      <c r="D5" s="51"/>
      <c r="E5" s="51"/>
      <c r="F5" s="51"/>
      <c r="G5" s="51"/>
    </row>
    <row r="6" spans="1:8" ht="27" thickBot="1" x14ac:dyDescent="0.3">
      <c r="A6" s="44" t="s">
        <v>0</v>
      </c>
      <c r="B6" s="44" t="s">
        <v>17</v>
      </c>
      <c r="C6" s="45" t="s">
        <v>8</v>
      </c>
      <c r="D6" s="44" t="s">
        <v>1</v>
      </c>
      <c r="E6" s="44" t="s">
        <v>9</v>
      </c>
      <c r="F6" s="44" t="s">
        <v>2</v>
      </c>
      <c r="G6" s="44" t="s">
        <v>3</v>
      </c>
      <c r="H6" s="2"/>
    </row>
    <row r="7" spans="1:8" ht="46.5" thickBot="1" x14ac:dyDescent="0.3">
      <c r="A7" s="1" t="s">
        <v>4</v>
      </c>
      <c r="B7" s="42" t="s">
        <v>25</v>
      </c>
      <c r="C7" s="4">
        <v>127449.49</v>
      </c>
      <c r="D7" s="5">
        <f>SUM(C7)/C7*100*60%</f>
        <v>60</v>
      </c>
      <c r="E7" s="1">
        <v>48</v>
      </c>
      <c r="F7" s="1">
        <f>SUM(E7/E7*100*40%)</f>
        <v>40</v>
      </c>
      <c r="G7" s="18">
        <f t="shared" ref="G7:G10" si="0">SUM(F7,D7)</f>
        <v>100</v>
      </c>
      <c r="H7" s="2"/>
    </row>
    <row r="8" spans="1:8" ht="57.75" thickBot="1" x14ac:dyDescent="0.3">
      <c r="A8" s="1" t="s">
        <v>5</v>
      </c>
      <c r="B8" s="42" t="s">
        <v>22</v>
      </c>
      <c r="C8" s="6">
        <v>181352.47</v>
      </c>
      <c r="D8" s="5">
        <f>SUM(C7)/C8*100*60%</f>
        <v>42.166337188569862</v>
      </c>
      <c r="E8" s="1">
        <v>48</v>
      </c>
      <c r="F8" s="1">
        <f t="shared" ref="F8:F9" si="1">SUM(E8/E8*100*40%)</f>
        <v>40</v>
      </c>
      <c r="G8" s="5">
        <f t="shared" si="0"/>
        <v>82.166337188569855</v>
      </c>
      <c r="H8" s="2"/>
    </row>
    <row r="9" spans="1:8" ht="24" thickBot="1" x14ac:dyDescent="0.3">
      <c r="A9" s="1" t="s">
        <v>6</v>
      </c>
      <c r="B9" s="42" t="s">
        <v>23</v>
      </c>
      <c r="C9" s="6">
        <v>181198.64</v>
      </c>
      <c r="D9" s="5">
        <f>SUM(C7)/C9*100*60%</f>
        <v>42.202134629708034</v>
      </c>
      <c r="E9" s="1">
        <v>48</v>
      </c>
      <c r="F9" s="1">
        <f t="shared" si="1"/>
        <v>40</v>
      </c>
      <c r="G9" s="5">
        <f t="shared" si="0"/>
        <v>82.202134629708041</v>
      </c>
      <c r="H9" s="2"/>
    </row>
    <row r="10" spans="1:8" ht="35.25" thickBot="1" x14ac:dyDescent="0.3">
      <c r="A10" s="1" t="s">
        <v>7</v>
      </c>
      <c r="B10" s="42" t="s">
        <v>24</v>
      </c>
      <c r="C10" s="6">
        <v>224339.7</v>
      </c>
      <c r="D10" s="5">
        <f>SUM(C7)/C10*100*60%</f>
        <v>34.086563367963848</v>
      </c>
      <c r="E10" s="1">
        <v>36</v>
      </c>
      <c r="F10" s="1">
        <f>SUM(E10/E9*100*40%)</f>
        <v>30</v>
      </c>
      <c r="G10" s="5">
        <f t="shared" si="0"/>
        <v>64.086563367963848</v>
      </c>
      <c r="H10" s="2"/>
    </row>
    <row r="11" spans="1:8" x14ac:dyDescent="0.25">
      <c r="A11" s="53"/>
      <c r="B11" s="54"/>
      <c r="C11" s="56"/>
      <c r="D11" s="55"/>
      <c r="E11" s="53"/>
      <c r="F11" s="53"/>
      <c r="G11" s="55"/>
      <c r="H11" s="2"/>
    </row>
    <row r="12" spans="1:8" x14ac:dyDescent="0.25">
      <c r="A12" s="53"/>
      <c r="B12" s="54"/>
      <c r="C12" s="56"/>
      <c r="D12" s="55"/>
      <c r="E12" s="53"/>
      <c r="F12" s="53"/>
      <c r="G12" s="55"/>
      <c r="H12" s="2"/>
    </row>
    <row r="13" spans="1:8" x14ac:dyDescent="0.25">
      <c r="A13" s="53"/>
      <c r="B13" s="54"/>
      <c r="C13" s="56"/>
      <c r="D13" s="55"/>
      <c r="E13" s="53"/>
      <c r="F13" s="53"/>
      <c r="G13" s="55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48" t="s">
        <v>14</v>
      </c>
      <c r="B15" s="48"/>
      <c r="C15" s="48"/>
      <c r="D15" s="48"/>
      <c r="E15" s="48"/>
      <c r="F15" s="48"/>
      <c r="G15" s="48"/>
      <c r="H15" s="2"/>
    </row>
    <row r="16" spans="1:8" ht="27" thickBot="1" x14ac:dyDescent="0.3">
      <c r="A16" s="43" t="s">
        <v>0</v>
      </c>
      <c r="B16" s="44" t="s">
        <v>17</v>
      </c>
      <c r="C16" s="45" t="s">
        <v>8</v>
      </c>
      <c r="D16" s="44" t="s">
        <v>1</v>
      </c>
      <c r="E16" s="44" t="s">
        <v>9</v>
      </c>
      <c r="F16" s="44" t="s">
        <v>2</v>
      </c>
      <c r="G16" s="44" t="s">
        <v>3</v>
      </c>
      <c r="H16" s="2"/>
    </row>
    <row r="17" spans="1:14" ht="46.5" thickBot="1" x14ac:dyDescent="0.3">
      <c r="A17" s="21" t="s">
        <v>4</v>
      </c>
      <c r="B17" s="42" t="s">
        <v>25</v>
      </c>
      <c r="C17" s="11">
        <v>20619.150000000001</v>
      </c>
      <c r="D17" s="5">
        <f>SUM(C17/C17*100*60%)</f>
        <v>60</v>
      </c>
      <c r="E17" s="1">
        <v>48</v>
      </c>
      <c r="F17" s="1">
        <f>SUM(E17/E17*100*40%)</f>
        <v>40</v>
      </c>
      <c r="G17" s="18">
        <f t="shared" ref="G17:G19" si="2">SUM(F17,D17)</f>
        <v>100</v>
      </c>
      <c r="H17" s="2"/>
      <c r="J17" s="3"/>
    </row>
    <row r="18" spans="1:14" ht="57.75" thickBot="1" x14ac:dyDescent="0.3">
      <c r="A18" s="21" t="s">
        <v>5</v>
      </c>
      <c r="B18" s="42" t="s">
        <v>22</v>
      </c>
      <c r="C18" s="10">
        <v>59970.19</v>
      </c>
      <c r="D18" s="5">
        <f>SUM(C17/C18*100*60%)</f>
        <v>20.629399373255279</v>
      </c>
      <c r="E18" s="1">
        <v>48</v>
      </c>
      <c r="F18" s="1">
        <f t="shared" ref="F18:F19" si="3">SUM(E18/E18*100*40%)</f>
        <v>40</v>
      </c>
      <c r="G18" s="5">
        <f t="shared" si="2"/>
        <v>60.629399373255282</v>
      </c>
      <c r="H18" s="2"/>
    </row>
    <row r="19" spans="1:14" ht="24" thickBot="1" x14ac:dyDescent="0.3">
      <c r="A19" s="33" t="s">
        <v>6</v>
      </c>
      <c r="B19" s="42" t="s">
        <v>23</v>
      </c>
      <c r="C19" s="17">
        <v>45514.64</v>
      </c>
      <c r="D19" s="8">
        <f>SUM(C17/C19*100*60%)</f>
        <v>27.181342091248005</v>
      </c>
      <c r="E19" s="7">
        <v>48</v>
      </c>
      <c r="F19" s="7">
        <f t="shared" si="3"/>
        <v>40</v>
      </c>
      <c r="G19" s="8">
        <f t="shared" si="2"/>
        <v>67.181342091248013</v>
      </c>
      <c r="H19" s="2"/>
    </row>
    <row r="20" spans="1:14" ht="35.25" thickBot="1" x14ac:dyDescent="0.3">
      <c r="A20" s="21" t="s">
        <v>7</v>
      </c>
      <c r="B20" s="42" t="s">
        <v>24</v>
      </c>
      <c r="C20" s="9">
        <v>44157</v>
      </c>
      <c r="D20" s="22">
        <f>SUM(C17/C20*100*60%)</f>
        <v>28.017052788912292</v>
      </c>
      <c r="E20" s="1">
        <v>36</v>
      </c>
      <c r="F20" s="1">
        <f>SUM(E20/E19*100*40%)</f>
        <v>30</v>
      </c>
      <c r="G20" s="5">
        <f>SUM(F20,D20)</f>
        <v>58.017052788912295</v>
      </c>
      <c r="H20" s="2"/>
      <c r="J20" s="3"/>
      <c r="K20" s="2"/>
      <c r="L20" s="2"/>
      <c r="M20" s="2"/>
      <c r="N20" s="2"/>
    </row>
    <row r="21" spans="1:14" x14ac:dyDescent="0.25">
      <c r="A21" s="53"/>
      <c r="B21" s="54"/>
      <c r="C21" s="35"/>
      <c r="D21" s="55"/>
      <c r="E21" s="53"/>
      <c r="F21" s="53"/>
      <c r="G21" s="55"/>
      <c r="H21" s="2"/>
      <c r="J21" s="3"/>
      <c r="K21" s="2"/>
      <c r="L21" s="2"/>
      <c r="M21" s="2"/>
      <c r="N21" s="2"/>
    </row>
    <row r="22" spans="1:14" x14ac:dyDescent="0.25">
      <c r="A22" s="53"/>
      <c r="B22" s="54"/>
      <c r="C22" s="35"/>
      <c r="D22" s="55"/>
      <c r="E22" s="53"/>
      <c r="F22" s="53"/>
      <c r="G22" s="55"/>
      <c r="H22" s="2"/>
      <c r="J22" s="3"/>
      <c r="K22" s="2"/>
      <c r="L22" s="2"/>
      <c r="M22" s="2"/>
      <c r="N22" s="2"/>
    </row>
    <row r="23" spans="1:14" x14ac:dyDescent="0.25">
      <c r="A23" s="53"/>
      <c r="B23" s="54"/>
      <c r="C23" s="35"/>
      <c r="D23" s="55"/>
      <c r="E23" s="53"/>
      <c r="F23" s="53"/>
      <c r="G23" s="55"/>
      <c r="H23" s="2"/>
      <c r="J23" s="3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</row>
    <row r="25" spans="1:14" hidden="1" x14ac:dyDescent="0.25">
      <c r="A25" s="2"/>
      <c r="B25" s="2"/>
      <c r="C25" s="2"/>
      <c r="D25" s="2"/>
      <c r="E25" s="2"/>
      <c r="F25" s="2"/>
      <c r="G25" s="2"/>
      <c r="H25" s="2"/>
    </row>
    <row r="26" spans="1:14" x14ac:dyDescent="0.25">
      <c r="A26" s="48" t="s">
        <v>13</v>
      </c>
      <c r="B26" s="48"/>
      <c r="C26" s="48"/>
      <c r="D26" s="48"/>
      <c r="E26" s="48"/>
      <c r="F26" s="48"/>
      <c r="G26" s="48"/>
      <c r="H26" s="2"/>
    </row>
    <row r="27" spans="1:14" ht="27" thickBot="1" x14ac:dyDescent="0.3">
      <c r="A27" s="43" t="s">
        <v>0</v>
      </c>
      <c r="B27" s="44" t="s">
        <v>17</v>
      </c>
      <c r="C27" s="47" t="s">
        <v>8</v>
      </c>
      <c r="D27" s="44" t="s">
        <v>1</v>
      </c>
      <c r="E27" s="44" t="s">
        <v>9</v>
      </c>
      <c r="F27" s="44" t="s">
        <v>2</v>
      </c>
      <c r="G27" s="44" t="s">
        <v>3</v>
      </c>
      <c r="K27" s="12"/>
    </row>
    <row r="28" spans="1:14" ht="46.5" thickBot="1" x14ac:dyDescent="0.3">
      <c r="A28" s="23" t="s">
        <v>4</v>
      </c>
      <c r="B28" s="42" t="s">
        <v>25</v>
      </c>
      <c r="C28" s="27">
        <v>65606.259999999995</v>
      </c>
      <c r="D28" s="25">
        <f>SUM(C28/C28*100*60%)</f>
        <v>60</v>
      </c>
      <c r="E28" s="13">
        <v>48</v>
      </c>
      <c r="F28" s="13">
        <f>SUM(E28/E28*100*40%)</f>
        <v>40</v>
      </c>
      <c r="G28" s="19">
        <f t="shared" ref="G28:G30" si="4">SUM(F28,D28)</f>
        <v>100</v>
      </c>
    </row>
    <row r="29" spans="1:14" ht="57.75" thickBot="1" x14ac:dyDescent="0.3">
      <c r="A29" s="23" t="s">
        <v>5</v>
      </c>
      <c r="B29" s="42" t="s">
        <v>22</v>
      </c>
      <c r="C29" s="9">
        <v>88090.04</v>
      </c>
      <c r="D29" s="25">
        <f>SUM(C28/C29*100*60%)</f>
        <v>44.685819191363741</v>
      </c>
      <c r="E29" s="13">
        <v>48</v>
      </c>
      <c r="F29" s="13">
        <f t="shared" ref="F29:F30" si="5">SUM(E29/E29*100*40%)</f>
        <v>40</v>
      </c>
      <c r="G29" s="14">
        <f t="shared" si="4"/>
        <v>84.685819191363748</v>
      </c>
      <c r="K29" s="3"/>
    </row>
    <row r="30" spans="1:14" ht="24" thickBot="1" x14ac:dyDescent="0.3">
      <c r="A30" s="24" t="s">
        <v>6</v>
      </c>
      <c r="B30" s="42" t="s">
        <v>23</v>
      </c>
      <c r="C30" s="9">
        <v>96312.9</v>
      </c>
      <c r="D30" s="26">
        <f>SUM(C28/C30*100*60%)</f>
        <v>40.870699563609854</v>
      </c>
      <c r="E30" s="15">
        <v>48</v>
      </c>
      <c r="F30" s="15">
        <f t="shared" si="5"/>
        <v>40</v>
      </c>
      <c r="G30" s="16">
        <f t="shared" si="4"/>
        <v>80.870699563609861</v>
      </c>
    </row>
    <row r="31" spans="1:14" ht="35.25" thickBot="1" x14ac:dyDescent="0.3">
      <c r="A31" s="23" t="s">
        <v>7</v>
      </c>
      <c r="B31" s="42" t="s">
        <v>24</v>
      </c>
      <c r="C31" s="10">
        <v>113504.4</v>
      </c>
      <c r="D31" s="25">
        <f>SUM(C28/C31*100*60%)</f>
        <v>34.680378910421091</v>
      </c>
      <c r="E31" s="13">
        <v>36</v>
      </c>
      <c r="F31" s="13">
        <f>SUM(E31/E30*100*40%)</f>
        <v>30</v>
      </c>
      <c r="G31" s="14">
        <f>SUM(F31,D31)</f>
        <v>64.680378910421098</v>
      </c>
      <c r="J31" s="31"/>
      <c r="K31" s="31"/>
      <c r="L31" s="31"/>
      <c r="M31" s="31"/>
      <c r="N31" s="31"/>
    </row>
    <row r="32" spans="1:14" x14ac:dyDescent="0.25">
      <c r="A32" s="29"/>
      <c r="B32" s="34"/>
      <c r="C32" s="35"/>
      <c r="D32" s="36"/>
      <c r="E32" s="29"/>
      <c r="F32" s="29"/>
      <c r="G32" s="36"/>
      <c r="J32" s="31"/>
      <c r="K32" s="31"/>
      <c r="L32" s="31"/>
      <c r="M32" s="31"/>
      <c r="N32" s="31"/>
    </row>
    <row r="33" spans="1:16" x14ac:dyDescent="0.25">
      <c r="A33" s="29"/>
      <c r="B33" s="34"/>
      <c r="C33" s="35"/>
      <c r="D33" s="36"/>
      <c r="E33" s="29"/>
      <c r="F33" s="29"/>
      <c r="G33" s="36"/>
      <c r="J33" s="31"/>
      <c r="K33" s="31"/>
      <c r="L33" s="31"/>
      <c r="M33" s="31"/>
      <c r="N33" s="31"/>
    </row>
    <row r="34" spans="1:16" x14ac:dyDescent="0.25">
      <c r="A34" s="29"/>
      <c r="B34" s="34"/>
      <c r="C34" s="35"/>
      <c r="D34" s="36"/>
      <c r="E34" s="29"/>
      <c r="F34" s="29"/>
      <c r="G34" s="36"/>
      <c r="J34" s="31"/>
      <c r="K34" s="31"/>
      <c r="L34" s="31"/>
      <c r="M34" s="31"/>
      <c r="N34" s="31"/>
    </row>
    <row r="35" spans="1:16" x14ac:dyDescent="0.25">
      <c r="A35" s="29"/>
      <c r="B35" s="34"/>
      <c r="C35" s="35"/>
      <c r="D35" s="36"/>
      <c r="E35" s="29"/>
      <c r="F35" s="29"/>
      <c r="G35" s="36"/>
      <c r="J35" s="31"/>
      <c r="K35" s="31"/>
      <c r="L35" s="31"/>
      <c r="M35" s="31"/>
      <c r="N35" s="31"/>
    </row>
    <row r="36" spans="1:16" x14ac:dyDescent="0.25">
      <c r="A36" s="29"/>
      <c r="B36" s="34"/>
      <c r="C36" s="35"/>
      <c r="D36" s="36"/>
      <c r="E36" s="29"/>
      <c r="F36" s="29"/>
      <c r="G36" s="36"/>
      <c r="J36" s="31"/>
      <c r="K36" s="31"/>
      <c r="L36" s="31"/>
      <c r="M36" s="31"/>
      <c r="N36" s="31"/>
    </row>
    <row r="37" spans="1:16" x14ac:dyDescent="0.25">
      <c r="A37" s="29"/>
      <c r="B37" s="34"/>
      <c r="C37" s="35"/>
      <c r="D37" s="36"/>
      <c r="E37" s="29"/>
      <c r="F37" s="29"/>
      <c r="G37" s="36"/>
      <c r="J37" s="31"/>
      <c r="K37" s="31"/>
      <c r="L37" s="31"/>
      <c r="M37" s="31"/>
      <c r="N37" s="31"/>
    </row>
    <row r="38" spans="1:16" x14ac:dyDescent="0.25">
      <c r="J38" s="32"/>
      <c r="K38" s="32"/>
      <c r="L38" s="32"/>
      <c r="M38" s="32"/>
      <c r="N38" s="32"/>
    </row>
    <row r="39" spans="1:16" ht="18" hidden="1" customHeight="1" x14ac:dyDescent="0.25"/>
    <row r="40" spans="1:16" x14ac:dyDescent="0.25">
      <c r="A40" s="48" t="s">
        <v>12</v>
      </c>
      <c r="B40" s="48"/>
      <c r="C40" s="48"/>
      <c r="D40" s="48"/>
      <c r="E40" s="48"/>
      <c r="F40" s="48"/>
      <c r="G40" s="48"/>
    </row>
    <row r="41" spans="1:16" ht="27" thickBot="1" x14ac:dyDescent="0.3">
      <c r="A41" s="44" t="s">
        <v>0</v>
      </c>
      <c r="B41" s="44" t="s">
        <v>17</v>
      </c>
      <c r="C41" s="45" t="s">
        <v>8</v>
      </c>
      <c r="D41" s="44" t="s">
        <v>1</v>
      </c>
      <c r="E41" s="44" t="s">
        <v>9</v>
      </c>
      <c r="F41" s="44" t="s">
        <v>2</v>
      </c>
      <c r="G41" s="44" t="s">
        <v>3</v>
      </c>
    </row>
    <row r="42" spans="1:16" ht="46.5" thickBot="1" x14ac:dyDescent="0.3">
      <c r="A42" s="23" t="s">
        <v>4</v>
      </c>
      <c r="B42" s="42" t="s">
        <v>25</v>
      </c>
      <c r="C42" s="11">
        <v>15308.08</v>
      </c>
      <c r="D42" s="14">
        <f>SUM(C42/C42*100*60%)</f>
        <v>60</v>
      </c>
      <c r="E42" s="13">
        <v>48</v>
      </c>
      <c r="F42" s="13">
        <f>SUM(E42/E42*100*40%)</f>
        <v>40</v>
      </c>
      <c r="G42" s="19">
        <f t="shared" ref="G42:G44" si="6">SUM(F42,D42)</f>
        <v>100</v>
      </c>
    </row>
    <row r="43" spans="1:16" ht="57.75" thickBot="1" x14ac:dyDescent="0.3">
      <c r="A43" s="23" t="s">
        <v>5</v>
      </c>
      <c r="B43" s="42" t="s">
        <v>22</v>
      </c>
      <c r="C43" s="10">
        <v>32116.12</v>
      </c>
      <c r="D43" s="14">
        <f>SUM(C42/C43*100*60%)</f>
        <v>28.598871843796818</v>
      </c>
      <c r="E43" s="13">
        <v>48</v>
      </c>
      <c r="F43" s="13">
        <f t="shared" ref="F43:F46" si="7">SUM(E43/E43*100*40%)</f>
        <v>40</v>
      </c>
      <c r="G43" s="14">
        <f t="shared" si="6"/>
        <v>68.598871843796815</v>
      </c>
    </row>
    <row r="44" spans="1:16" ht="24" thickBot="1" x14ac:dyDescent="0.3">
      <c r="A44" s="23" t="s">
        <v>6</v>
      </c>
      <c r="B44" s="42" t="s">
        <v>23</v>
      </c>
      <c r="C44" s="10">
        <v>32727.41</v>
      </c>
      <c r="D44" s="14">
        <f>SUM(C42/C44*100*60%)</f>
        <v>28.064695617526713</v>
      </c>
      <c r="E44" s="13">
        <v>48</v>
      </c>
      <c r="F44" s="13">
        <f t="shared" si="7"/>
        <v>40</v>
      </c>
      <c r="G44" s="14">
        <f t="shared" si="6"/>
        <v>68.064695617526709</v>
      </c>
    </row>
    <row r="45" spans="1:16" ht="35.25" thickBot="1" x14ac:dyDescent="0.3">
      <c r="A45" s="24" t="s">
        <v>7</v>
      </c>
      <c r="B45" s="42" t="s">
        <v>24</v>
      </c>
      <c r="C45" s="10">
        <v>41666.25</v>
      </c>
      <c r="D45" s="16">
        <f>SUM(C42/C45*100*60%)</f>
        <v>22.043855638556384</v>
      </c>
      <c r="E45" s="15">
        <v>36</v>
      </c>
      <c r="F45" s="15">
        <f>SUM(E45/E44*100*40%)</f>
        <v>30</v>
      </c>
      <c r="G45" s="16">
        <f>SUM(F45,D45)</f>
        <v>52.04385563855638</v>
      </c>
    </row>
    <row r="46" spans="1:16" ht="34.5" thickBot="1" x14ac:dyDescent="0.3">
      <c r="A46" s="23" t="s">
        <v>10</v>
      </c>
      <c r="B46" s="46" t="s">
        <v>26</v>
      </c>
      <c r="C46" s="10">
        <v>20288.849999999999</v>
      </c>
      <c r="D46" s="14">
        <f>SUM(C42/C46*100*60%)</f>
        <v>45.270421931257808</v>
      </c>
      <c r="E46" s="13">
        <v>48</v>
      </c>
      <c r="F46" s="13">
        <f t="shared" si="7"/>
        <v>40</v>
      </c>
      <c r="G46" s="14">
        <f>SUM(F46,D46)</f>
        <v>85.2704219312578</v>
      </c>
      <c r="J46" s="52"/>
      <c r="K46" s="52"/>
      <c r="L46" s="52"/>
      <c r="M46" s="52"/>
      <c r="N46" s="52"/>
      <c r="O46" s="52"/>
      <c r="P46" s="52"/>
    </row>
    <row r="47" spans="1:16" x14ac:dyDescent="0.25">
      <c r="A47" s="29"/>
      <c r="B47" s="37"/>
      <c r="C47" s="35"/>
      <c r="D47" s="36"/>
      <c r="E47" s="29"/>
      <c r="F47" s="29"/>
      <c r="G47" s="36"/>
      <c r="J47" s="30"/>
      <c r="K47" s="30"/>
      <c r="L47" s="30"/>
      <c r="M47" s="30"/>
      <c r="N47" s="30"/>
      <c r="O47" s="30"/>
      <c r="P47" s="30"/>
    </row>
    <row r="49" spans="1:7" hidden="1" x14ac:dyDescent="0.25"/>
    <row r="50" spans="1:7" hidden="1" x14ac:dyDescent="0.25"/>
    <row r="51" spans="1:7" hidden="1" x14ac:dyDescent="0.25"/>
    <row r="52" spans="1:7" hidden="1" x14ac:dyDescent="0.25"/>
    <row r="53" spans="1:7" hidden="1" x14ac:dyDescent="0.25"/>
    <row r="54" spans="1:7" hidden="1" x14ac:dyDescent="0.25"/>
    <row r="55" spans="1:7" hidden="1" x14ac:dyDescent="0.25"/>
    <row r="56" spans="1:7" hidden="1" x14ac:dyDescent="0.25"/>
    <row r="57" spans="1:7" x14ac:dyDescent="0.25">
      <c r="A57" s="48" t="s">
        <v>16</v>
      </c>
      <c r="B57" s="48"/>
      <c r="C57" s="48"/>
      <c r="D57" s="48"/>
      <c r="E57" s="48"/>
      <c r="F57" s="48"/>
      <c r="G57" s="48"/>
    </row>
    <row r="58" spans="1:7" ht="27" thickBot="1" x14ac:dyDescent="0.3">
      <c r="A58" s="44" t="s">
        <v>0</v>
      </c>
      <c r="B58" s="44" t="s">
        <v>17</v>
      </c>
      <c r="C58" s="45" t="s">
        <v>8</v>
      </c>
      <c r="D58" s="44" t="s">
        <v>1</v>
      </c>
      <c r="E58" s="44" t="s">
        <v>9</v>
      </c>
      <c r="F58" s="44" t="s">
        <v>2</v>
      </c>
      <c r="G58" s="44" t="s">
        <v>3</v>
      </c>
    </row>
    <row r="59" spans="1:7" ht="46.5" thickBot="1" x14ac:dyDescent="0.3">
      <c r="A59" s="13" t="s">
        <v>4</v>
      </c>
      <c r="B59" s="42" t="s">
        <v>25</v>
      </c>
      <c r="C59" s="9">
        <v>54428.07</v>
      </c>
      <c r="D59" s="14">
        <f>SUM(C63/C59*100*60%)</f>
        <v>48.32153335585847</v>
      </c>
      <c r="E59" s="13">
        <v>48</v>
      </c>
      <c r="F59" s="13">
        <f>SUM(E59/E59*100*40%)</f>
        <v>40</v>
      </c>
      <c r="G59" s="14">
        <f t="shared" ref="G59:G61" si="8">SUM(F59,D59)</f>
        <v>88.321533355858463</v>
      </c>
    </row>
    <row r="60" spans="1:7" ht="57.75" thickBot="1" x14ac:dyDescent="0.3">
      <c r="A60" s="13" t="s">
        <v>5</v>
      </c>
      <c r="B60" s="42" t="s">
        <v>22</v>
      </c>
      <c r="C60" s="10">
        <v>99535.63</v>
      </c>
      <c r="D60" s="14">
        <f>SUM(C63/C60*100*60%)</f>
        <v>26.423179317798056</v>
      </c>
      <c r="E60" s="13">
        <v>48</v>
      </c>
      <c r="F60" s="13">
        <f t="shared" ref="F60:F63" si="9">SUM(E60/E60*100*40%)</f>
        <v>40</v>
      </c>
      <c r="G60" s="14">
        <f t="shared" si="8"/>
        <v>66.423179317798059</v>
      </c>
    </row>
    <row r="61" spans="1:7" ht="24" thickBot="1" x14ac:dyDescent="0.3">
      <c r="A61" s="13" t="s">
        <v>6</v>
      </c>
      <c r="B61" s="42" t="s">
        <v>23</v>
      </c>
      <c r="C61" s="10">
        <v>91323.83</v>
      </c>
      <c r="D61" s="14">
        <f>SUM(C63/C61*100*60%)</f>
        <v>28.799140377708643</v>
      </c>
      <c r="E61" s="13">
        <v>48</v>
      </c>
      <c r="F61" s="13">
        <f t="shared" si="9"/>
        <v>40</v>
      </c>
      <c r="G61" s="14">
        <f t="shared" si="8"/>
        <v>68.799140377708639</v>
      </c>
    </row>
    <row r="62" spans="1:7" ht="35.25" thickBot="1" x14ac:dyDescent="0.3">
      <c r="A62" s="15" t="s">
        <v>7</v>
      </c>
      <c r="B62" s="42" t="s">
        <v>24</v>
      </c>
      <c r="C62" s="10">
        <v>83498.55</v>
      </c>
      <c r="D62" s="16">
        <f>SUM(C63/C62*100*60%)</f>
        <v>31.498125416549147</v>
      </c>
      <c r="E62" s="15">
        <v>36</v>
      </c>
      <c r="F62" s="15">
        <f>SUM(E62/E61*100*40%)</f>
        <v>30</v>
      </c>
      <c r="G62" s="16">
        <f>SUM(F62,D62)</f>
        <v>61.498125416549144</v>
      </c>
    </row>
    <row r="63" spans="1:7" ht="34.5" thickBot="1" x14ac:dyDescent="0.3">
      <c r="A63" s="13" t="s">
        <v>10</v>
      </c>
      <c r="B63" s="46" t="s">
        <v>26</v>
      </c>
      <c r="C63" s="20">
        <v>43834.13</v>
      </c>
      <c r="D63" s="14">
        <f>SUM(C63/C63*100*60%)</f>
        <v>60</v>
      </c>
      <c r="E63" s="13">
        <v>48</v>
      </c>
      <c r="F63" s="13">
        <f t="shared" si="9"/>
        <v>40</v>
      </c>
      <c r="G63" s="19">
        <f>SUM(F63,D63)</f>
        <v>100</v>
      </c>
    </row>
    <row r="64" spans="1:7" x14ac:dyDescent="0.25">
      <c r="A64" s="29"/>
      <c r="B64" s="37"/>
      <c r="C64" s="38"/>
      <c r="D64" s="36"/>
      <c r="E64" s="29"/>
      <c r="F64" s="29"/>
      <c r="G64" s="39"/>
    </row>
    <row r="66" spans="1:12" x14ac:dyDescent="0.25">
      <c r="A66" s="48" t="s">
        <v>18</v>
      </c>
      <c r="B66" s="48"/>
      <c r="C66" s="48"/>
      <c r="D66" s="48"/>
      <c r="E66" s="48"/>
      <c r="F66" s="48"/>
      <c r="G66" s="48"/>
    </row>
    <row r="67" spans="1:12" ht="27" thickBot="1" x14ac:dyDescent="0.3">
      <c r="A67" s="44" t="s">
        <v>0</v>
      </c>
      <c r="B67" s="44" t="s">
        <v>17</v>
      </c>
      <c r="C67" s="45" t="s">
        <v>8</v>
      </c>
      <c r="D67" s="44" t="s">
        <v>1</v>
      </c>
      <c r="E67" s="44" t="s">
        <v>9</v>
      </c>
      <c r="F67" s="44" t="s">
        <v>2</v>
      </c>
      <c r="G67" s="44" t="s">
        <v>3</v>
      </c>
      <c r="L67" s="12"/>
    </row>
    <row r="68" spans="1:12" ht="46.5" thickBot="1" x14ac:dyDescent="0.3">
      <c r="A68" s="13" t="s">
        <v>4</v>
      </c>
      <c r="B68" s="42" t="s">
        <v>25</v>
      </c>
      <c r="C68" s="11">
        <v>59971.02</v>
      </c>
      <c r="D68" s="14">
        <f>SUM(C68/C68*100*60%)</f>
        <v>60</v>
      </c>
      <c r="E68" s="13">
        <v>48</v>
      </c>
      <c r="F68" s="13">
        <f>SUM(E68/E68*100*40%)</f>
        <v>40</v>
      </c>
      <c r="G68" s="19">
        <f t="shared" ref="G68:G70" si="10">SUM(F68,D68)</f>
        <v>100</v>
      </c>
    </row>
    <row r="69" spans="1:12" ht="57.75" thickBot="1" x14ac:dyDescent="0.3">
      <c r="A69" s="13" t="s">
        <v>5</v>
      </c>
      <c r="B69" s="42" t="s">
        <v>22</v>
      </c>
      <c r="C69" s="10">
        <v>132811.71</v>
      </c>
      <c r="D69" s="14">
        <f>SUM(C68/C69*100*60%)</f>
        <v>27.092951367014248</v>
      </c>
      <c r="E69" s="13">
        <v>48</v>
      </c>
      <c r="F69" s="13">
        <f t="shared" ref="F69:F72" si="11">SUM(E69/E69*100*40%)</f>
        <v>40</v>
      </c>
      <c r="G69" s="14">
        <f t="shared" si="10"/>
        <v>67.092951367014251</v>
      </c>
    </row>
    <row r="70" spans="1:12" ht="24" thickBot="1" x14ac:dyDescent="0.3">
      <c r="A70" s="13" t="s">
        <v>6</v>
      </c>
      <c r="B70" s="42" t="s">
        <v>23</v>
      </c>
      <c r="C70" s="10">
        <v>109379.88</v>
      </c>
      <c r="D70" s="14">
        <f>SUM(C68/C70*100*60%)</f>
        <v>32.896920347691001</v>
      </c>
      <c r="E70" s="13">
        <v>48</v>
      </c>
      <c r="F70" s="13">
        <f t="shared" si="11"/>
        <v>40</v>
      </c>
      <c r="G70" s="14">
        <f t="shared" si="10"/>
        <v>72.896920347691008</v>
      </c>
      <c r="I70" s="12"/>
    </row>
    <row r="71" spans="1:12" ht="35.25" thickBot="1" x14ac:dyDescent="0.3">
      <c r="A71" s="15" t="s">
        <v>7</v>
      </c>
      <c r="B71" s="42" t="s">
        <v>24</v>
      </c>
      <c r="C71" s="10">
        <v>83025</v>
      </c>
      <c r="D71" s="16">
        <f>SUM(C68/C71*100*60%)</f>
        <v>43.339490514905144</v>
      </c>
      <c r="E71" s="15">
        <v>36</v>
      </c>
      <c r="F71" s="15">
        <f>SUM(E71/E70*100*40%)</f>
        <v>30</v>
      </c>
      <c r="G71" s="16">
        <f>SUM(F71,D71)</f>
        <v>73.339490514905151</v>
      </c>
    </row>
    <row r="72" spans="1:12" ht="34.5" thickBot="1" x14ac:dyDescent="0.3">
      <c r="A72" s="13" t="s">
        <v>10</v>
      </c>
      <c r="B72" s="46" t="s">
        <v>26</v>
      </c>
      <c r="C72" s="10">
        <v>64421.25</v>
      </c>
      <c r="D72" s="14">
        <f>SUM(C68/C72*100*60%)</f>
        <v>55.855190639734552</v>
      </c>
      <c r="E72" s="13">
        <v>48</v>
      </c>
      <c r="F72" s="13">
        <f t="shared" si="11"/>
        <v>40</v>
      </c>
      <c r="G72" s="14">
        <f>SUM(F72,D72)</f>
        <v>95.855190639734559</v>
      </c>
    </row>
    <row r="73" spans="1:12" x14ac:dyDescent="0.25">
      <c r="A73" s="29"/>
      <c r="B73" s="37"/>
      <c r="C73" s="35"/>
      <c r="D73" s="36"/>
      <c r="E73" s="29"/>
      <c r="F73" s="29"/>
      <c r="G73" s="36"/>
    </row>
    <row r="75" spans="1:12" x14ac:dyDescent="0.25">
      <c r="A75" s="49" t="s">
        <v>19</v>
      </c>
      <c r="B75" s="50"/>
      <c r="C75" s="50"/>
      <c r="D75" s="50"/>
      <c r="E75" s="50"/>
      <c r="F75" s="50"/>
      <c r="G75" s="50"/>
    </row>
    <row r="76" spans="1:12" ht="27" thickBot="1" x14ac:dyDescent="0.3">
      <c r="A76" s="44" t="s">
        <v>0</v>
      </c>
      <c r="B76" s="44" t="s">
        <v>17</v>
      </c>
      <c r="C76" s="45" t="s">
        <v>8</v>
      </c>
      <c r="D76" s="44" t="s">
        <v>1</v>
      </c>
      <c r="E76" s="44" t="s">
        <v>9</v>
      </c>
      <c r="F76" s="44" t="s">
        <v>2</v>
      </c>
      <c r="G76" s="44" t="s">
        <v>3</v>
      </c>
    </row>
    <row r="77" spans="1:12" ht="46.5" thickBot="1" x14ac:dyDescent="0.3">
      <c r="A77" s="13" t="s">
        <v>4</v>
      </c>
      <c r="B77" s="42" t="s">
        <v>25</v>
      </c>
      <c r="C77" s="9">
        <v>63320.72</v>
      </c>
      <c r="D77" s="14">
        <f>SUM(C81/C77*100*60%)</f>
        <v>55.463011159696215</v>
      </c>
      <c r="E77" s="13">
        <v>48</v>
      </c>
      <c r="F77" s="13">
        <f>SUM(E77/E77*100*40%)</f>
        <v>40</v>
      </c>
      <c r="G77" s="14">
        <f t="shared" ref="G77:G79" si="12">SUM(F77,D77)</f>
        <v>95.463011159696208</v>
      </c>
    </row>
    <row r="78" spans="1:12" ht="57.75" thickBot="1" x14ac:dyDescent="0.3">
      <c r="A78" s="13" t="s">
        <v>5</v>
      </c>
      <c r="B78" s="42" t="s">
        <v>22</v>
      </c>
      <c r="C78" s="10">
        <v>130767.22</v>
      </c>
      <c r="D78" s="14">
        <f>SUM(C81/C78*100*60%)</f>
        <v>26.85656084147082</v>
      </c>
      <c r="E78" s="13">
        <v>48</v>
      </c>
      <c r="F78" s="13">
        <f t="shared" ref="F78:F81" si="13">SUM(E78/E78*100*40%)</f>
        <v>40</v>
      </c>
      <c r="G78" s="14">
        <f t="shared" si="12"/>
        <v>66.856560841470824</v>
      </c>
    </row>
    <row r="79" spans="1:12" ht="24" thickBot="1" x14ac:dyDescent="0.3">
      <c r="A79" s="13" t="s">
        <v>6</v>
      </c>
      <c r="B79" s="42" t="s">
        <v>23</v>
      </c>
      <c r="C79" s="10">
        <v>113776.89</v>
      </c>
      <c r="D79" s="14">
        <f>SUM(C81/C79*100*60%)</f>
        <v>30.867057449012709</v>
      </c>
      <c r="E79" s="13">
        <v>48</v>
      </c>
      <c r="F79" s="13">
        <f t="shared" si="13"/>
        <v>40</v>
      </c>
      <c r="G79" s="14">
        <f t="shared" si="12"/>
        <v>70.867057449012705</v>
      </c>
    </row>
    <row r="80" spans="1:12" ht="35.25" thickBot="1" x14ac:dyDescent="0.3">
      <c r="A80" s="15" t="s">
        <v>7</v>
      </c>
      <c r="B80" s="42" t="s">
        <v>24</v>
      </c>
      <c r="C80" s="10">
        <v>105792.3</v>
      </c>
      <c r="D80" s="16">
        <f>SUM(C81/C80*100*60%)</f>
        <v>33.196724147220543</v>
      </c>
      <c r="E80" s="15">
        <v>36</v>
      </c>
      <c r="F80" s="15">
        <f>SUM(E80/E79*100*40%)</f>
        <v>30</v>
      </c>
      <c r="G80" s="16">
        <f>SUM(F80,D80)</f>
        <v>63.196724147220543</v>
      </c>
    </row>
    <row r="81" spans="1:11" ht="34.5" thickBot="1" x14ac:dyDescent="0.3">
      <c r="A81" s="13" t="s">
        <v>10</v>
      </c>
      <c r="B81" s="46" t="s">
        <v>26</v>
      </c>
      <c r="C81" s="20">
        <v>58532.63</v>
      </c>
      <c r="D81" s="14">
        <f>SUM(C81/C81*100*60%)</f>
        <v>60</v>
      </c>
      <c r="E81" s="13">
        <v>48</v>
      </c>
      <c r="F81" s="13">
        <f t="shared" si="13"/>
        <v>40</v>
      </c>
      <c r="G81" s="19">
        <f>SUM(F81,D81)</f>
        <v>100</v>
      </c>
    </row>
    <row r="84" spans="1:11" x14ac:dyDescent="0.25">
      <c r="A84" s="40" t="s">
        <v>20</v>
      </c>
      <c r="B84" s="40"/>
      <c r="C84" s="40"/>
      <c r="D84" s="40"/>
      <c r="E84" s="40"/>
      <c r="F84" s="40"/>
      <c r="G84" s="40"/>
    </row>
    <row r="85" spans="1:11" ht="27" thickBot="1" x14ac:dyDescent="0.3">
      <c r="A85" s="44" t="s">
        <v>0</v>
      </c>
      <c r="B85" s="44" t="s">
        <v>17</v>
      </c>
      <c r="C85" s="47" t="s">
        <v>8</v>
      </c>
      <c r="D85" s="44" t="s">
        <v>1</v>
      </c>
      <c r="E85" s="44" t="s">
        <v>9</v>
      </c>
      <c r="F85" s="44" t="s">
        <v>2</v>
      </c>
      <c r="G85" s="44" t="s">
        <v>3</v>
      </c>
    </row>
    <row r="86" spans="1:11" ht="46.5" thickBot="1" x14ac:dyDescent="0.3">
      <c r="A86" s="13" t="s">
        <v>4</v>
      </c>
      <c r="B86" s="42" t="s">
        <v>25</v>
      </c>
      <c r="C86" s="11">
        <v>36813.480000000003</v>
      </c>
      <c r="D86" s="25">
        <f>SUM(C86/C86*100*60%)</f>
        <v>60</v>
      </c>
      <c r="E86" s="13">
        <v>48</v>
      </c>
      <c r="F86" s="13">
        <f>SUM(E86/E86*100*40%)</f>
        <v>40</v>
      </c>
      <c r="G86" s="19">
        <f>SUM(F86,D86)</f>
        <v>100</v>
      </c>
    </row>
    <row r="87" spans="1:11" ht="57.75" thickBot="1" x14ac:dyDescent="0.3">
      <c r="A87" s="13" t="s">
        <v>5</v>
      </c>
      <c r="B87" s="42" t="s">
        <v>22</v>
      </c>
      <c r="C87" s="9">
        <v>81348.899999999994</v>
      </c>
      <c r="D87" s="25">
        <f>SUM(C86/C87*100*60%)</f>
        <v>27.152288475935144</v>
      </c>
      <c r="E87" s="13">
        <v>48</v>
      </c>
      <c r="F87" s="13">
        <f>SUM(E87/E87*100*40%)</f>
        <v>40</v>
      </c>
      <c r="G87" s="14">
        <f>SUM(F87,D87)</f>
        <v>67.152288475935137</v>
      </c>
      <c r="K87" s="12"/>
    </row>
    <row r="88" spans="1:11" ht="24" thickBot="1" x14ac:dyDescent="0.3">
      <c r="A88" s="13" t="s">
        <v>6</v>
      </c>
      <c r="B88" s="42" t="s">
        <v>23</v>
      </c>
      <c r="C88" s="9">
        <v>77797.19</v>
      </c>
      <c r="D88" s="26">
        <f>SUM(C86/C88*100*60%)</f>
        <v>28.391884077046999</v>
      </c>
      <c r="E88" s="15">
        <v>48</v>
      </c>
      <c r="F88" s="15">
        <f>SUM(E88/E88*100*40%)</f>
        <v>40</v>
      </c>
      <c r="G88" s="16">
        <f>SUM(F88,D88)</f>
        <v>68.391884077046996</v>
      </c>
    </row>
    <row r="89" spans="1:11" ht="35.25" thickBot="1" x14ac:dyDescent="0.3">
      <c r="A89" s="13" t="s">
        <v>7</v>
      </c>
      <c r="B89" s="42" t="s">
        <v>24</v>
      </c>
      <c r="C89" s="10">
        <v>68880</v>
      </c>
      <c r="D89" s="25">
        <f>SUM(C86/C89*100*60%)</f>
        <v>32.067491289198607</v>
      </c>
      <c r="E89" s="13">
        <v>36</v>
      </c>
      <c r="F89" s="13">
        <f>SUM(E89/E88*100*40%)</f>
        <v>30</v>
      </c>
      <c r="G89" s="14">
        <f>SUM(F89,D89)</f>
        <v>62.067491289198607</v>
      </c>
    </row>
    <row r="93" spans="1:11" x14ac:dyDescent="0.25">
      <c r="A93" s="40" t="s">
        <v>21</v>
      </c>
      <c r="B93" s="41"/>
      <c r="C93" s="41"/>
      <c r="D93" s="41"/>
      <c r="E93" s="41"/>
      <c r="F93" s="41"/>
      <c r="G93" s="41"/>
    </row>
    <row r="94" spans="1:11" ht="27" thickBot="1" x14ac:dyDescent="0.3">
      <c r="A94" s="43" t="s">
        <v>0</v>
      </c>
      <c r="B94" s="44" t="s">
        <v>17</v>
      </c>
      <c r="C94" s="45" t="s">
        <v>8</v>
      </c>
      <c r="D94" s="44" t="s">
        <v>1</v>
      </c>
      <c r="E94" s="44" t="s">
        <v>9</v>
      </c>
      <c r="F94" s="44" t="s">
        <v>2</v>
      </c>
      <c r="G94" s="44" t="s">
        <v>3</v>
      </c>
    </row>
    <row r="95" spans="1:11" ht="46.5" thickBot="1" x14ac:dyDescent="0.3">
      <c r="A95" s="23" t="s">
        <v>4</v>
      </c>
      <c r="B95" s="42" t="s">
        <v>25</v>
      </c>
      <c r="C95" s="11">
        <v>19450.96</v>
      </c>
      <c r="D95" s="14">
        <f>SUM(C95/C95*100*60%)</f>
        <v>60</v>
      </c>
      <c r="E95" s="13">
        <v>48</v>
      </c>
      <c r="F95" s="13">
        <f>SUM(E95/E95*100*40%)</f>
        <v>40</v>
      </c>
      <c r="G95" s="19">
        <f t="shared" ref="G95:G97" si="14">SUM(F95,D95)</f>
        <v>100</v>
      </c>
    </row>
    <row r="96" spans="1:11" ht="57.75" thickBot="1" x14ac:dyDescent="0.3">
      <c r="A96" s="23" t="s">
        <v>5</v>
      </c>
      <c r="B96" s="42" t="s">
        <v>22</v>
      </c>
      <c r="C96" s="10">
        <v>36378.76</v>
      </c>
      <c r="D96" s="14">
        <f>SUM(C95/C96*100*60%)</f>
        <v>32.08074161956042</v>
      </c>
      <c r="E96" s="13">
        <v>48</v>
      </c>
      <c r="F96" s="13">
        <f t="shared" ref="F96:F97" si="15">SUM(E96/E96*100*40%)</f>
        <v>40</v>
      </c>
      <c r="G96" s="14">
        <f t="shared" si="14"/>
        <v>72.080741619560428</v>
      </c>
    </row>
    <row r="97" spans="1:7" ht="24" thickBot="1" x14ac:dyDescent="0.3">
      <c r="A97" s="24" t="s">
        <v>6</v>
      </c>
      <c r="B97" s="42" t="s">
        <v>23</v>
      </c>
      <c r="C97" s="9">
        <v>41183.589999999997</v>
      </c>
      <c r="D97" s="16">
        <f>SUM(C95/C97*100*60%)</f>
        <v>28.337927800854661</v>
      </c>
      <c r="E97" s="15">
        <v>48</v>
      </c>
      <c r="F97" s="15">
        <f t="shared" si="15"/>
        <v>40</v>
      </c>
      <c r="G97" s="16">
        <f t="shared" si="14"/>
        <v>68.337927800854658</v>
      </c>
    </row>
    <row r="98" spans="1:7" ht="35.25" thickBot="1" x14ac:dyDescent="0.3">
      <c r="A98" s="23" t="s">
        <v>7</v>
      </c>
      <c r="B98" s="42" t="s">
        <v>24</v>
      </c>
      <c r="C98" s="9">
        <v>57133.5</v>
      </c>
      <c r="D98" s="25">
        <f>SUM(C95/C98*100*60%)</f>
        <v>20.426852897161908</v>
      </c>
      <c r="E98" s="13">
        <v>36</v>
      </c>
      <c r="F98" s="13">
        <f>SUM(E98/E97*100*40%)</f>
        <v>30</v>
      </c>
      <c r="G98" s="14">
        <f>SUM(F98,D98)</f>
        <v>50.426852897161908</v>
      </c>
    </row>
  </sheetData>
  <mergeCells count="8">
    <mergeCell ref="A5:G5"/>
    <mergeCell ref="A57:G57"/>
    <mergeCell ref="J46:P46"/>
    <mergeCell ref="A66:G66"/>
    <mergeCell ref="A75:G75"/>
    <mergeCell ref="A40:G40"/>
    <mergeCell ref="A26:G26"/>
    <mergeCell ref="A15:G15"/>
  </mergeCells>
  <pageMargins left="0.7" right="0.7" top="0.75" bottom="0.75" header="0.3" footer="0.3"/>
  <pageSetup paperSize="9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2019-04-11T07:46:12Z</dcterms:modified>
</cp:coreProperties>
</file>